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ỊCH THI DỰ KIẾN KÌ 1 13-14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PDT</author>
    <author>HA XUAN BINH</author>
  </authors>
  <commentList>
    <comment ref="C162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học sau quản trị thương hieu</t>
        </r>
      </text>
    </comment>
    <comment ref="E162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bo sung ma</t>
        </r>
      </text>
    </comment>
    <comment ref="G162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bo sung ma</t>
        </r>
      </text>
    </comment>
    <comment ref="C163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học sau quản trị thương hieu</t>
        </r>
      </text>
    </comment>
    <comment ref="E163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bo sung ma</t>
        </r>
      </text>
    </comment>
    <comment ref="G163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bo sung ma</t>
        </r>
      </text>
    </comment>
    <comment ref="BS226" authorId="0">
      <text>
        <r>
          <rPr>
            <b/>
            <sz val="8"/>
            <rFont val="Tahoma"/>
            <family val="2"/>
          </rPr>
          <t>PDT:</t>
        </r>
        <r>
          <rPr>
            <sz val="8"/>
            <rFont val="Tahoma"/>
            <family val="2"/>
          </rPr>
          <t xml:space="preserve">
theo modlul doi cho hp quan tri mar 3tc chuyen sang ki 7
</t>
        </r>
      </text>
    </comment>
    <comment ref="BJ621" authorId="1">
      <text>
        <r>
          <rPr>
            <b/>
            <sz val="9"/>
            <rFont val="Tahoma"/>
            <family val="2"/>
          </rPr>
          <t>HA XUAN BINH:</t>
        </r>
        <r>
          <rPr>
            <sz val="9"/>
            <rFont val="Tahoma"/>
            <family val="2"/>
          </rPr>
          <t xml:space="preserve">
HOI TRƯỜNG TO ĐỂ 47n HỌC GHÉP CÙNG</t>
        </r>
      </text>
    </comment>
    <comment ref="C1094" authorId="0">
      <text>
        <r>
          <rPr>
            <b/>
            <sz val="8"/>
            <rFont val="Tahoma"/>
            <family val="0"/>
          </rPr>
          <t>PDT:</t>
        </r>
        <r>
          <rPr>
            <sz val="8"/>
            <rFont val="Tahoma"/>
            <family val="0"/>
          </rPr>
          <t xml:space="preserve">
BM sửa tên
</t>
        </r>
      </text>
    </comment>
    <comment ref="C1095" authorId="0">
      <text>
        <r>
          <rPr>
            <b/>
            <sz val="8"/>
            <rFont val="Tahoma"/>
            <family val="0"/>
          </rPr>
          <t>PDT:</t>
        </r>
        <r>
          <rPr>
            <sz val="8"/>
            <rFont val="Tahoma"/>
            <family val="0"/>
          </rPr>
          <t xml:space="preserve">
BM sửa tên
</t>
        </r>
      </text>
    </comment>
  </commentList>
</comments>
</file>

<file path=xl/sharedStrings.xml><?xml version="1.0" encoding="utf-8"?>
<sst xmlns="http://schemas.openxmlformats.org/spreadsheetml/2006/main" count="14387" uniqueCount="1233">
  <si>
    <t>BỘ GIÁO DỤC VÀ ĐÀO TẠO</t>
  </si>
  <si>
    <t>CỘNG HÒA XÃ HỘI CHỦ NGHĨA VIỆT NAM</t>
  </si>
  <si>
    <t>B1</t>
  </si>
  <si>
    <t>TRƯỜNG ĐẠI HỌC THƯƠNG MẠI</t>
  </si>
  <si>
    <t>Độc lập - Tự do - Hạnh phúc</t>
  </si>
  <si>
    <t>Số:            /LT-ĐHTM-ĐT</t>
  </si>
  <si>
    <t>LỊCH THI HỌC KÌ 1 NĂM HỌC 2013 - 2014 (DỰ KIẾN)</t>
  </si>
  <si>
    <t xml:space="preserve">Đề nghị Sinh viên, các Bộ môn kiểm tra lịch thi dự kiến, nếu có vấn đề cần thắc mắc báo về Phòng Đào tạo phòng 1 - nhà U2 ( từ ngày 18/09/2013 đến ngày 02/10/2013). </t>
  </si>
  <si>
    <t>Đối với Sinh viên học lại nếu có trùng lịch thi phải làm đơn trước ngày 02/10/2013 để điều chỉnh lịch thi cho phù hợp</t>
  </si>
  <si>
    <t>TT</t>
  </si>
  <si>
    <t>Lớp học phần</t>
  </si>
  <si>
    <t>Số 
TC</t>
  </si>
  <si>
    <t>Mã LHP</t>
  </si>
  <si>
    <t>Cấu 
trúc</t>
  </si>
  <si>
    <t>Đối tượng</t>
  </si>
  <si>
    <t xml:space="preserve">Học </t>
  </si>
  <si>
    <t>Q</t>
  </si>
  <si>
    <t>Q1</t>
  </si>
  <si>
    <t>A</t>
  </si>
  <si>
    <t>B</t>
  </si>
  <si>
    <t>C</t>
  </si>
  <si>
    <t>E</t>
  </si>
  <si>
    <t>I</t>
  </si>
  <si>
    <t>U</t>
  </si>
  <si>
    <t>P</t>
  </si>
  <si>
    <t>K</t>
  </si>
  <si>
    <t>T</t>
  </si>
  <si>
    <t>V</t>
  </si>
  <si>
    <t>D</t>
  </si>
  <si>
    <t>F</t>
  </si>
  <si>
    <t>H</t>
  </si>
  <si>
    <t>S</t>
  </si>
  <si>
    <t>N</t>
  </si>
  <si>
    <t>CĐ khoa B</t>
  </si>
  <si>
    <t>CĐ khoa C</t>
  </si>
  <si>
    <t>Nhóm</t>
  </si>
  <si>
    <t>Gói</t>
  </si>
  <si>
    <t>SL
SV</t>
  </si>
  <si>
    <t>SL
SV ĐK</t>
  </si>
  <si>
    <t>Phương án chuyển</t>
  </si>
  <si>
    <t>Ngày thi</t>
  </si>
  <si>
    <t>Ca thi</t>
  </si>
  <si>
    <t>Hội trường</t>
  </si>
  <si>
    <t>Hình thức thi</t>
  </si>
  <si>
    <t>Ghi chú</t>
  </si>
  <si>
    <t>Thứ 2</t>
  </si>
  <si>
    <t>Thứ 3</t>
  </si>
  <si>
    <t>Thứ 4</t>
  </si>
  <si>
    <t>Thứ 5</t>
  </si>
  <si>
    <t>Thứ 6</t>
  </si>
  <si>
    <t xml:space="preserve">Thời gian học </t>
  </si>
  <si>
    <t>TT
BM</t>
  </si>
  <si>
    <t>TINH BÙ</t>
  </si>
  <si>
    <t>KHÓA</t>
  </si>
  <si>
    <t>nhanh</t>
  </si>
  <si>
    <t>lại</t>
  </si>
  <si>
    <t>Tiết</t>
  </si>
  <si>
    <t>HT</t>
  </si>
  <si>
    <t xml:space="preserve">Tiết </t>
  </si>
  <si>
    <t xml:space="preserve"> HT</t>
  </si>
  <si>
    <t>Từ ngày</t>
  </si>
  <si>
    <t>Đến ngày</t>
  </si>
  <si>
    <t>the duc</t>
  </si>
  <si>
    <t>LỚP</t>
  </si>
  <si>
    <t>Quản trị rủi ro</t>
  </si>
  <si>
    <t>BMGM0411</t>
  </si>
  <si>
    <t>24,6</t>
  </si>
  <si>
    <t>46AQ</t>
  </si>
  <si>
    <t>12/12/2013</t>
  </si>
  <si>
    <t>V101, V104</t>
  </si>
  <si>
    <t>V101: 1-40, V104: 41-86</t>
  </si>
  <si>
    <t>4,5,</t>
  </si>
  <si>
    <t>V104</t>
  </si>
  <si>
    <t>12/08/2013</t>
  </si>
  <si>
    <t>23/11/2013</t>
  </si>
  <si>
    <t>L</t>
  </si>
  <si>
    <t>19/12/2013</t>
  </si>
  <si>
    <t>V101, V103</t>
  </si>
  <si>
    <t>V101: 1-55, V103: 56-110</t>
  </si>
  <si>
    <t>V201</t>
  </si>
  <si>
    <t>26/12/2013</t>
  </si>
  <si>
    <t>G204</t>
  </si>
  <si>
    <t>V202</t>
  </si>
  <si>
    <t>46K</t>
  </si>
  <si>
    <t>17/12/2013</t>
  </si>
  <si>
    <t>V101: 1-60, V103: 61-122</t>
  </si>
  <si>
    <t>V304</t>
  </si>
  <si>
    <t>30/11/2013</t>
  </si>
  <si>
    <t>Quản trị công ty đa quốc gia</t>
  </si>
  <si>
    <t>BMGM0521</t>
  </si>
  <si>
    <t>46N</t>
  </si>
  <si>
    <t>20/12/2013</t>
  </si>
  <si>
    <t>V101: 1-60, V103: 61-123</t>
  </si>
  <si>
    <t>9,10,</t>
  </si>
  <si>
    <t>V401</t>
  </si>
  <si>
    <t>b35</t>
  </si>
  <si>
    <t>27/12/2013</t>
  </si>
  <si>
    <t>G301, G302</t>
  </si>
  <si>
    <t>G301: 1-60, G302: 61-126</t>
  </si>
  <si>
    <t>V402</t>
  </si>
  <si>
    <t>by</t>
  </si>
  <si>
    <t>47E</t>
  </si>
  <si>
    <t>18/12/2013</t>
  </si>
  <si>
    <t>V101: 1-60, V103: 61-120</t>
  </si>
  <si>
    <t>V403</t>
  </si>
  <si>
    <t>h</t>
  </si>
  <si>
    <t>V104, V201</t>
  </si>
  <si>
    <t>V104: 1-60, V201: 61-120</t>
  </si>
  <si>
    <t>V404</t>
  </si>
  <si>
    <t xml:space="preserve">Quản trị học  </t>
  </si>
  <si>
    <t>BMGM0111</t>
  </si>
  <si>
    <t>36,9</t>
  </si>
  <si>
    <t>47P</t>
  </si>
  <si>
    <t>V401, V402</t>
  </si>
  <si>
    <t>V401: 1-55, V402: 56-117</t>
  </si>
  <si>
    <t>1,2,3,</t>
  </si>
  <si>
    <t>V503</t>
  </si>
  <si>
    <t>B3</t>
  </si>
  <si>
    <t>V101</t>
  </si>
  <si>
    <t>6,7,8,</t>
  </si>
  <si>
    <t>C31</t>
  </si>
  <si>
    <t xml:space="preserve">Quản trị học </t>
  </si>
  <si>
    <t>48AK</t>
  </si>
  <si>
    <t>11/12/2013</t>
  </si>
  <si>
    <t>V301</t>
  </si>
  <si>
    <t>V303</t>
  </si>
  <si>
    <t>48Q</t>
  </si>
  <si>
    <t>V602</t>
  </si>
  <si>
    <t>48B</t>
  </si>
  <si>
    <t>03/01/2014</t>
  </si>
  <si>
    <t>G201</t>
  </si>
  <si>
    <t>V603</t>
  </si>
  <si>
    <t>02/11/2013</t>
  </si>
  <si>
    <t>V104: 1-50, V201: 51-107</t>
  </si>
  <si>
    <t>G202</t>
  </si>
  <si>
    <t>V604</t>
  </si>
  <si>
    <t>30/12/2013</t>
  </si>
  <si>
    <t>G301</t>
  </si>
  <si>
    <t>G101</t>
  </si>
  <si>
    <t>48IT</t>
  </si>
  <si>
    <t>09/12/2013</t>
  </si>
  <si>
    <t>V202, V203</t>
  </si>
  <si>
    <t>V202: 1-60, V203: 61-120</t>
  </si>
  <si>
    <t>chuyen ht nho</t>
  </si>
  <si>
    <t>V204,V301</t>
  </si>
  <si>
    <t>V204: 1-50, V301: 51-105</t>
  </si>
  <si>
    <t>Quản trị học</t>
  </si>
  <si>
    <t>48KA</t>
  </si>
  <si>
    <t>V204, V301</t>
  </si>
  <si>
    <t>V204: 1-60, V301: 61-119</t>
  </si>
  <si>
    <t>V303, V304</t>
  </si>
  <si>
    <t>V303: 1-55, V304: 56-110</t>
  </si>
  <si>
    <t>48TI</t>
  </si>
  <si>
    <t>10/12/2013</t>
  </si>
  <si>
    <t>V104: 1-55, V201: 56-110</t>
  </si>
  <si>
    <t>V501</t>
  </si>
  <si>
    <t>48E</t>
  </si>
  <si>
    <t>23/12/2013</t>
  </si>
  <si>
    <t>G302</t>
  </si>
  <si>
    <t>48U</t>
  </si>
  <si>
    <t>V603, V604</t>
  </si>
  <si>
    <t>V603: 1-50, V604: 51-101</t>
  </si>
  <si>
    <t>CHUYEN HT</t>
  </si>
  <si>
    <t>25/12/2013</t>
  </si>
  <si>
    <t>C16</t>
  </si>
  <si>
    <t>48P</t>
  </si>
  <si>
    <t>02/01/2014</t>
  </si>
  <si>
    <t>V101: 1-55, V103: 56-118</t>
  </si>
  <si>
    <t>b145</t>
  </si>
  <si>
    <t>Quản trị dự án</t>
  </si>
  <si>
    <t>CEMG0311</t>
  </si>
  <si>
    <t>G502</t>
  </si>
  <si>
    <t>Trắc nghiệm KQ</t>
  </si>
  <si>
    <t>24/12/2013</t>
  </si>
  <si>
    <t>V103</t>
  </si>
  <si>
    <t>31/12/2013</t>
  </si>
  <si>
    <t>V101: 1-50, V103: 51-104</t>
  </si>
  <si>
    <t>Quản trị tác nghiệp doanh nghiệp thương mại 1.3</t>
  </si>
  <si>
    <t>CEMG0511</t>
  </si>
  <si>
    <t>46A</t>
  </si>
  <si>
    <t>C5</t>
  </si>
  <si>
    <t>C1</t>
  </si>
  <si>
    <t>14/10/2013</t>
  </si>
  <si>
    <t>16/12/2013</t>
  </si>
  <si>
    <t>C6</t>
  </si>
  <si>
    <t>C4</t>
  </si>
  <si>
    <t>V204</t>
  </si>
  <si>
    <t>C7</t>
  </si>
  <si>
    <t>13/12/2013</t>
  </si>
  <si>
    <t>C28</t>
  </si>
  <si>
    <t>C29</t>
  </si>
  <si>
    <t>46Q</t>
  </si>
  <si>
    <t>15/10/2013</t>
  </si>
  <si>
    <t>B23</t>
  </si>
  <si>
    <t>Văn hóa lao động trong doanh nghiệp TM, DV</t>
  </si>
  <si>
    <t>CEMG2011</t>
  </si>
  <si>
    <t>46U</t>
  </si>
  <si>
    <t>Quản trị sản xuất và tác nghiệp</t>
  </si>
  <si>
    <t>ENEC0111</t>
  </si>
  <si>
    <t>C14</t>
  </si>
  <si>
    <t>30/10/2013</t>
  </si>
  <si>
    <t>C17</t>
  </si>
  <si>
    <t>CEMG2711</t>
  </si>
  <si>
    <t>47I</t>
  </si>
  <si>
    <t>V502</t>
  </si>
  <si>
    <t>Quản trị sản xuất</t>
  </si>
  <si>
    <t>CEMG2911</t>
  </si>
  <si>
    <t>47K</t>
  </si>
  <si>
    <t>H2</t>
  </si>
  <si>
    <t>G102</t>
  </si>
  <si>
    <t>47U</t>
  </si>
  <si>
    <t>them 5 học nhanh q tri dich vu va ko trung tkb tu 1354</t>
  </si>
  <si>
    <t>V101: 1-55, V103: 56-115</t>
  </si>
  <si>
    <t>B25</t>
  </si>
  <si>
    <t>chuyen 5 sv hoc nhanh quan tri dich vu sang 1353</t>
  </si>
  <si>
    <t>V103, V104</t>
  </si>
  <si>
    <t>V103: 1-50, V104: 51-105</t>
  </si>
  <si>
    <t>Quản trị tác nghiệp doanh nghiệp thương mại 1.2</t>
  </si>
  <si>
    <t>CEMG0622</t>
  </si>
  <si>
    <t>CĐ15C</t>
  </si>
  <si>
    <t>V203, V204</t>
  </si>
  <si>
    <t>V203: 1-50, V204: 51-106</t>
  </si>
  <si>
    <t>Chiến lược kinh doanh quốc tế 1.2</t>
  </si>
  <si>
    <t>SMGM1011</t>
  </si>
  <si>
    <t>46E</t>
  </si>
  <si>
    <t>V202: 1-60, V203: 61-119</t>
  </si>
  <si>
    <t>G204, G201</t>
  </si>
  <si>
    <t>G204: 1-80, G201: 81-140</t>
  </si>
  <si>
    <t>b2</t>
  </si>
  <si>
    <t>Môi trường và chiến lược TMĐT của doanh nghiệp</t>
  </si>
  <si>
    <t>SMGM1211</t>
  </si>
  <si>
    <t>46I</t>
  </si>
  <si>
    <t>chuyen ht to</t>
  </si>
  <si>
    <t>G201, G204</t>
  </si>
  <si>
    <t>G201: 1-60, G204: 61-128</t>
  </si>
  <si>
    <t>B15</t>
  </si>
  <si>
    <t>G204: 1-85, G201: 86-146</t>
  </si>
  <si>
    <t>Chiến lược và chính sách thương mại</t>
  </si>
  <si>
    <t>SMGM0811</t>
  </si>
  <si>
    <t>46F</t>
  </si>
  <si>
    <t>G204: 1-80, G201: 81-135</t>
  </si>
  <si>
    <t>G204: 1-90, G201: 91-150</t>
  </si>
  <si>
    <t>Quản trị chiến lược 1.2</t>
  </si>
  <si>
    <t>SMGM0211</t>
  </si>
  <si>
    <t>46H</t>
  </si>
  <si>
    <t>G204: 1-80, G201: 81-133</t>
  </si>
  <si>
    <t>B2</t>
  </si>
  <si>
    <t>International Business Strategies</t>
  </si>
  <si>
    <t>SMGM1721</t>
  </si>
  <si>
    <t>V103: 1-60, V104: 61-120</t>
  </si>
  <si>
    <t>V203</t>
  </si>
  <si>
    <t>G301: 1-60, G302: 61-127</t>
  </si>
  <si>
    <t>Quản trị chiến lược</t>
  </si>
  <si>
    <t>SMGM0111</t>
  </si>
  <si>
    <t>47AQI</t>
  </si>
  <si>
    <t>V103: 1-50, V104: 51-102</t>
  </si>
  <si>
    <t>V201, V202</t>
  </si>
  <si>
    <t>V201: 1-50, V202: 51-109</t>
  </si>
  <si>
    <t>47BV</t>
  </si>
  <si>
    <t>V104: 1-55, V201: 56-118</t>
  </si>
  <si>
    <t>47IAQ</t>
  </si>
  <si>
    <t>V104: 1-60, V201: 61-123</t>
  </si>
  <si>
    <t xml:space="preserve">Quản trị chiến lược </t>
  </si>
  <si>
    <t>V104: 1-45, V201: 46-91</t>
  </si>
  <si>
    <t>V201: 1-55, V203: 56-110</t>
  </si>
  <si>
    <t>47VB</t>
  </si>
  <si>
    <t>V201: 1-50, V202: 51-106</t>
  </si>
  <si>
    <t>V401: 1-55, V402: 56-118</t>
  </si>
  <si>
    <t>V403, V404</t>
  </si>
  <si>
    <t>V403: 1-50, V404: 51-98</t>
  </si>
  <si>
    <t>V101: 1-50, V103: 51-109</t>
  </si>
  <si>
    <t>them 18 tu 1357</t>
  </si>
  <si>
    <t>V104: 1-50, V201: 51-108</t>
  </si>
  <si>
    <t>B4</t>
  </si>
  <si>
    <t>SMGM0212</t>
  </si>
  <si>
    <t>V104: 1-55, V201: 56-114</t>
  </si>
  <si>
    <t>CĐ15B</t>
  </si>
  <si>
    <t>Quản trị chất lượng dịch vụ</t>
  </si>
  <si>
    <t>TSMG0511</t>
  </si>
  <si>
    <t>46B</t>
  </si>
  <si>
    <t>h13</t>
  </si>
  <si>
    <t>H13</t>
  </si>
  <si>
    <t>C30</t>
  </si>
  <si>
    <t>Quản trị nghiệp vụ phục vụ trong bệnh viện và cơ sở chăm sóc sức khỏe</t>
  </si>
  <si>
    <t>TSMG2521</t>
  </si>
  <si>
    <t>46V</t>
  </si>
  <si>
    <t>b23</t>
  </si>
  <si>
    <t>V504</t>
  </si>
  <si>
    <t>Công nghệ dịch vụ khách sạn</t>
  </si>
  <si>
    <t>TSMG0912</t>
  </si>
  <si>
    <t>CĐ16B</t>
  </si>
  <si>
    <t>Tâm lý quản trị</t>
  </si>
  <si>
    <t>TMKT0211</t>
  </si>
  <si>
    <t>V104: 1-50, V201: 51-106</t>
  </si>
  <si>
    <t>Marketing du lịch 1.3</t>
  </si>
  <si>
    <t>TMKT0511</t>
  </si>
  <si>
    <t>PM nhà D</t>
  </si>
  <si>
    <t>Trắc nghiệm trên MVT</t>
  </si>
  <si>
    <t>C35</t>
  </si>
  <si>
    <t>C36</t>
  </si>
  <si>
    <t>Quản trị logistics kinh doanh du lịch</t>
  </si>
  <si>
    <t>TMKT0411</t>
  </si>
  <si>
    <t>15,0</t>
  </si>
  <si>
    <t>16/11/2013</t>
  </si>
  <si>
    <t>G401, G402</t>
  </si>
  <si>
    <t>G401: 1-55, G402: 56-117</t>
  </si>
  <si>
    <t>07/10/2013</t>
  </si>
  <si>
    <t>09/11/2013</t>
  </si>
  <si>
    <t>Quản trị logistic bệnh viện và cơ sở chăm sóc sức khỏe</t>
  </si>
  <si>
    <t>TMKT2811</t>
  </si>
  <si>
    <t>Tâm lý quản trị kinh doanh</t>
  </si>
  <si>
    <t>47AQ</t>
  </si>
  <si>
    <t>V101: 1-55, V103: 56-113</t>
  </si>
  <si>
    <t>C24</t>
  </si>
  <si>
    <t>b4</t>
  </si>
  <si>
    <t>V201: 1-60, V202: 61-120</t>
  </si>
  <si>
    <t>V203: 1-60, V204: 61-120</t>
  </si>
  <si>
    <t>V104: 1-55, V201: 56-115</t>
  </si>
  <si>
    <t>V601</t>
  </si>
  <si>
    <t>48CT</t>
  </si>
  <si>
    <t>chuyen ht nhỏ</t>
  </si>
  <si>
    <t>b24</t>
  </si>
  <si>
    <t>THEM</t>
  </si>
  <si>
    <t>Cơ sở văn hóa Việt Nam</t>
  </si>
  <si>
    <t>ENTI0111</t>
  </si>
  <si>
    <t>49F</t>
  </si>
  <si>
    <t>11/11/2013</t>
  </si>
  <si>
    <t>B35</t>
  </si>
  <si>
    <t>2</t>
  </si>
  <si>
    <t>49N</t>
  </si>
  <si>
    <t>08/01/2014</t>
  </si>
  <si>
    <t>G401</t>
  </si>
  <si>
    <t>16/09/2013</t>
  </si>
  <si>
    <t>1</t>
  </si>
  <si>
    <t>Marketing du lịch 1.2</t>
  </si>
  <si>
    <t>TMKT0612</t>
  </si>
  <si>
    <t>Bán hàng và quảng cáo trong khách sạn</t>
  </si>
  <si>
    <t>TMKT1712</t>
  </si>
  <si>
    <t>CHUYỂN HT NHỎ</t>
  </si>
  <si>
    <t>Logistics kinh doanh khách sạn</t>
  </si>
  <si>
    <t>TMKT1922</t>
  </si>
  <si>
    <t>Quản trị tác nghiệp doanh nghiệp du lịch 1.3</t>
  </si>
  <si>
    <t>TEMG0511</t>
  </si>
  <si>
    <t>01/10/2013</t>
  </si>
  <si>
    <t>V203: 1-55, V204: 56-111</t>
  </si>
  <si>
    <t>02/10/2013</t>
  </si>
  <si>
    <t>V101: 1-50, V103: 51-107</t>
  </si>
  <si>
    <t>Tình huống quản trị tác nghiệp DN du lịch</t>
  </si>
  <si>
    <t>TEMG0811</t>
  </si>
  <si>
    <t>0,15</t>
  </si>
  <si>
    <t>V204: 1-60, V301: 61-120</t>
  </si>
  <si>
    <t>V501, V502</t>
  </si>
  <si>
    <t>V501: 1-50, V502: 51-102</t>
  </si>
  <si>
    <t>V203: 1-55, V204: 56-116</t>
  </si>
  <si>
    <t>Quản trị kinh doanh dịch vụ 1.2</t>
  </si>
  <si>
    <t>TEMG0311</t>
  </si>
  <si>
    <t>V301, V303</t>
  </si>
  <si>
    <t>V301: 1-50, V303: 51-103</t>
  </si>
  <si>
    <t>V104: 1-50, V201: 51-103</t>
  </si>
  <si>
    <t>V101: 1-50, V103: 51-101</t>
  </si>
  <si>
    <t>V202: 1-50, V203: 51-105</t>
  </si>
  <si>
    <t>Quản trị bệnh viện và các cơ sở y tế khác</t>
  </si>
  <si>
    <t>TEMG1711</t>
  </si>
  <si>
    <t>H2, G101</t>
  </si>
  <si>
    <t>H2: 1-90, G101: 91-150</t>
  </si>
  <si>
    <t>Du lịch chữa bệnh và chăm sóc sức khỏe</t>
  </si>
  <si>
    <t>TEMG2121</t>
  </si>
  <si>
    <t>C10</t>
  </si>
  <si>
    <t xml:space="preserve">Quản trị dịch vụ </t>
  </si>
  <si>
    <t>TEMG2911</t>
  </si>
  <si>
    <t xml:space="preserve">them 18 tu 1352 </t>
  </si>
  <si>
    <t>C11</t>
  </si>
  <si>
    <t>Quản trị tác nghiệp doanh nghiệp du lịch 1.2 (khách sạn)</t>
  </si>
  <si>
    <t>TEMG0612</t>
  </si>
  <si>
    <t>G402</t>
  </si>
  <si>
    <t>Quản trị chất lượng</t>
  </si>
  <si>
    <t>QMGM0311</t>
  </si>
  <si>
    <t>46CE</t>
  </si>
  <si>
    <t>46EC</t>
  </si>
  <si>
    <t>them 22 tu 1357</t>
  </si>
  <si>
    <t>V204: 1-55, V301: 56-118</t>
  </si>
  <si>
    <t>Quản trị tri thức</t>
  </si>
  <si>
    <t>QMGM0421</t>
  </si>
  <si>
    <t>V104: 1-60, V201: 61-122</t>
  </si>
  <si>
    <t>QMGM0911</t>
  </si>
  <si>
    <t>47S</t>
  </si>
  <si>
    <t>them 5 tu 1352</t>
  </si>
  <si>
    <t>V202: 1-50, V203: 51-98</t>
  </si>
  <si>
    <t>Quản trị công nghệ</t>
  </si>
  <si>
    <t>QMGM0721</t>
  </si>
  <si>
    <t>V101: 1-60, V103: 61-125</t>
  </si>
  <si>
    <t>bt</t>
  </si>
  <si>
    <t>QMGM0811</t>
  </si>
  <si>
    <t>47T</t>
  </si>
  <si>
    <t>V204: 1-50, V301: 51-97</t>
  </si>
  <si>
    <t>31/10/2013</t>
  </si>
  <si>
    <t>V303: 1-55, V304: 56-114</t>
  </si>
  <si>
    <t>Quản trị công nghệ 1.2</t>
  </si>
  <si>
    <t>QMGM0221</t>
  </si>
  <si>
    <t>47C</t>
  </si>
  <si>
    <t>QMGM0222</t>
  </si>
  <si>
    <t>CĐ16C</t>
  </si>
  <si>
    <t>G404</t>
  </si>
  <si>
    <t>QMGM0422</t>
  </si>
  <si>
    <t>Logistics kinh doanh thương mại điện tử</t>
  </si>
  <si>
    <t>BLOG0611</t>
  </si>
  <si>
    <t>V504, V601</t>
  </si>
  <si>
    <t>V504: 1-55, V601: 56-110</t>
  </si>
  <si>
    <t>Quản trị chuỗi cung ứng</t>
  </si>
  <si>
    <t>SMGM0311</t>
  </si>
  <si>
    <t>V203: 1-60, V204: 61-122</t>
  </si>
  <si>
    <t>Quản trị logistics kinh doanh</t>
  </si>
  <si>
    <t>BLOG0121</t>
  </si>
  <si>
    <t>46T</t>
  </si>
  <si>
    <t>V201: 1-50, V202: 51-107</t>
  </si>
  <si>
    <t>D207</t>
  </si>
  <si>
    <t>Logistics kinh doanh thương mại</t>
  </si>
  <si>
    <t>BLOG0412</t>
  </si>
  <si>
    <t>V101: 1-55, V103: 56-116</t>
  </si>
  <si>
    <t>Chiến lược thương hiệu của doanh nghiệp</t>
  </si>
  <si>
    <t>BRMG1011</t>
  </si>
  <si>
    <t>C34</t>
  </si>
  <si>
    <t>b3</t>
  </si>
  <si>
    <t>Quản trị thương hiệu</t>
  </si>
  <si>
    <t>BRMG0811</t>
  </si>
  <si>
    <t>45,15</t>
  </si>
  <si>
    <t>21/10/2013</t>
  </si>
  <si>
    <t>C32</t>
  </si>
  <si>
    <t>D201</t>
  </si>
  <si>
    <t>Quản trị thương hiệu dịch vụ, thương hiệu tập thể, thương hiệu chứng nhận</t>
  </si>
  <si>
    <t>BRMG0921</t>
  </si>
  <si>
    <t>23/10/2013</t>
  </si>
  <si>
    <t>25/11/2013</t>
  </si>
  <si>
    <t>BRMG0611</t>
  </si>
  <si>
    <t>BRMG0112</t>
  </si>
  <si>
    <t>V201, V301</t>
  </si>
  <si>
    <t>V201: 1-55, V301: 56-112</t>
  </si>
  <si>
    <t>Kiểm toán căn bản</t>
  </si>
  <si>
    <t>FAUD0411</t>
  </si>
  <si>
    <t>46D</t>
  </si>
  <si>
    <t>V104: 1-50, V201: 51-101</t>
  </si>
  <si>
    <t xml:space="preserve">Nguyên lý kế toán </t>
  </si>
  <si>
    <t>FACC0111</t>
  </si>
  <si>
    <t>47F</t>
  </si>
  <si>
    <t>them 30 sv tu 1360</t>
  </si>
  <si>
    <t>V101: 1-45, V103: 46-88</t>
  </si>
  <si>
    <t>47D</t>
  </si>
  <si>
    <t>V104: 1-55, V201: 56-117</t>
  </si>
  <si>
    <t>Nguyên lý kế toán</t>
  </si>
  <si>
    <t>V202: 1-55, V203: 56-114</t>
  </si>
  <si>
    <t>V204: 1-55, V301: 56-113</t>
  </si>
  <si>
    <t>48I</t>
  </si>
  <si>
    <t>48H</t>
  </si>
  <si>
    <t>V103, V204</t>
  </si>
  <si>
    <t>V103: 1-60, V204: 61-120</t>
  </si>
  <si>
    <t>V303: 1-60, V304: 61-120</t>
  </si>
  <si>
    <t>48ABNS</t>
  </si>
  <si>
    <t>Nguyên lý kế toán 1.2</t>
  </si>
  <si>
    <t>FACC0212</t>
  </si>
  <si>
    <t>chuyển ht bé</t>
  </si>
  <si>
    <t>D211</t>
  </si>
  <si>
    <t>Kế toán quản trị</t>
  </si>
  <si>
    <t>FACC0311</t>
  </si>
  <si>
    <t>C8</t>
  </si>
  <si>
    <t>C22</t>
  </si>
  <si>
    <t>C25</t>
  </si>
  <si>
    <t xml:space="preserve">Kế toán quản trị </t>
  </si>
  <si>
    <t>47AKT</t>
  </si>
  <si>
    <t>47B</t>
  </si>
  <si>
    <t>47V</t>
  </si>
  <si>
    <t>G204: 1-80, G201: 81-139</t>
  </si>
  <si>
    <t>Kế toán tài chính doanh nghiệp thương mại 1.3</t>
  </si>
  <si>
    <t>EACC0411</t>
  </si>
  <si>
    <t>C13</t>
  </si>
  <si>
    <t>Lập báo cáo tài chính doanh nghiệp</t>
  </si>
  <si>
    <t>EACC1011</t>
  </si>
  <si>
    <t>V401: 1-50, V402: 51-106</t>
  </si>
  <si>
    <t>28/10/2013</t>
  </si>
  <si>
    <t>V103: 1-50, V104: 51-106</t>
  </si>
  <si>
    <t>Kế toán tài chính 2</t>
  </si>
  <si>
    <t>EACC1511</t>
  </si>
  <si>
    <t>C19</t>
  </si>
  <si>
    <t>C20</t>
  </si>
  <si>
    <t>C18</t>
  </si>
  <si>
    <t>Kế toán tài chính 1</t>
  </si>
  <si>
    <t>1351</t>
  </si>
  <si>
    <t>EACC1411</t>
  </si>
  <si>
    <t>48D</t>
  </si>
  <si>
    <t>1352</t>
  </si>
  <si>
    <t>1353</t>
  </si>
  <si>
    <t>V203: 1-50, V204: 51-101</t>
  </si>
  <si>
    <t>Phân tích kinh tế doanh nghiệp thương mại 1.3</t>
  </si>
  <si>
    <t>ANST0611</t>
  </si>
  <si>
    <t>Phân tích kinh tế cơ sở y tế và chăm sóc sức khỏe</t>
  </si>
  <si>
    <t>ANST1221</t>
  </si>
  <si>
    <t>V104: 1-50, V201: 51-100</t>
  </si>
  <si>
    <t>Thống kê kinh doanh</t>
  </si>
  <si>
    <t>ANST1211</t>
  </si>
  <si>
    <t>V201: 1-60, V202: 61-121</t>
  </si>
  <si>
    <t>Nguyên lý thống kê</t>
  </si>
  <si>
    <t>ANST0211</t>
  </si>
  <si>
    <t>chuyen 10 ko trung tkb sang 1356</t>
  </si>
  <si>
    <t>V203: 1-55, V204: 56-110</t>
  </si>
  <si>
    <t>V101: 1-55, V103: 56-117</t>
  </si>
  <si>
    <t>04/11/2013</t>
  </si>
  <si>
    <t xml:space="preserve">Nguyên lý thống kê </t>
  </si>
  <si>
    <t>V401: 1-55, V402: 56-110</t>
  </si>
  <si>
    <t>48F</t>
  </si>
  <si>
    <t>V204: 1-55, V301: 56-114</t>
  </si>
  <si>
    <t>48HI</t>
  </si>
  <si>
    <t>them 10 tu 1351 ko trung tkb chuyen ht nho</t>
  </si>
  <si>
    <t>Nguyên lý thống kê kinh tế 1.2</t>
  </si>
  <si>
    <t>ANST0322</t>
  </si>
  <si>
    <t>k</t>
  </si>
  <si>
    <t>Kinh tế môi trường 1.3</t>
  </si>
  <si>
    <t>FECO0211</t>
  </si>
  <si>
    <t xml:space="preserve">Đầu tư quốc tế </t>
  </si>
  <si>
    <t>FECO1921</t>
  </si>
  <si>
    <t>Quản trị tác nghiệp thương mại quốc tế 1.2</t>
  </si>
  <si>
    <t>ITOM0611</t>
  </si>
  <si>
    <t>Quản trị tác nghiệp thương mại quốc tế 1.3</t>
  </si>
  <si>
    <t>ITOM0511</t>
  </si>
  <si>
    <t>D205</t>
  </si>
  <si>
    <t>G101, G102</t>
  </si>
  <si>
    <t>G101: 1-55,G102: 56-110</t>
  </si>
  <si>
    <t>V202: 1-50, V203: 51-102</t>
  </si>
  <si>
    <t>Kinh doanh quốc tế</t>
  </si>
  <si>
    <t>ITOM1311</t>
  </si>
  <si>
    <t>V303: 1-60, V304: 61-126</t>
  </si>
  <si>
    <t xml:space="preserve">Tổng luận thương phẩm học </t>
  </si>
  <si>
    <t>ITOM1411</t>
  </si>
  <si>
    <t>V204: 1-60, V301: 61-123</t>
  </si>
  <si>
    <t>V204: 1-55, V301: 56-110</t>
  </si>
  <si>
    <t>V303: 1-45, V304: 46-92</t>
  </si>
  <si>
    <t>V304, V401</t>
  </si>
  <si>
    <t>V304: 1-55, V401: 56-110</t>
  </si>
  <si>
    <t>b15</t>
  </si>
  <si>
    <t>Kinh tế thương mại các nước ASEAN</t>
  </si>
  <si>
    <t>TECO0411</t>
  </si>
  <si>
    <t>07/12/2013</t>
  </si>
  <si>
    <t>Kinh tế thương mại Việt Nam</t>
  </si>
  <si>
    <t>TECO0311</t>
  </si>
  <si>
    <t>Kinh tế và thương mại các nước Châu á - Thái bình dương</t>
  </si>
  <si>
    <t>TECO0911</t>
  </si>
  <si>
    <t>Kinh tế thương mại đại cương</t>
  </si>
  <si>
    <t>1354</t>
  </si>
  <si>
    <t>TECO0111</t>
  </si>
  <si>
    <t>48N</t>
  </si>
  <si>
    <t>V103: 1-60, V104: 61-119</t>
  </si>
  <si>
    <t>1355</t>
  </si>
  <si>
    <t>49C</t>
  </si>
  <si>
    <t>07/11/2013</t>
  </si>
  <si>
    <t>14/12/2013</t>
  </si>
  <si>
    <t>Kinh tế vi mô 1</t>
  </si>
  <si>
    <t>MIEC0111</t>
  </si>
  <si>
    <t>49AQ</t>
  </si>
  <si>
    <t>07/01/2014</t>
  </si>
  <si>
    <t>49Q1</t>
  </si>
  <si>
    <t>49BB1</t>
  </si>
  <si>
    <t>09/01/2014</t>
  </si>
  <si>
    <t>10/01/2014</t>
  </si>
  <si>
    <t>49I</t>
  </si>
  <si>
    <t>04/12/2013</t>
  </si>
  <si>
    <t>49D</t>
  </si>
  <si>
    <t>49H</t>
  </si>
  <si>
    <t>4,5</t>
  </si>
  <si>
    <t>49S</t>
  </si>
  <si>
    <t>b14</t>
  </si>
  <si>
    <t>49K</t>
  </si>
  <si>
    <t>02/12/2013</t>
  </si>
  <si>
    <t>49T</t>
  </si>
  <si>
    <t>06/11/2013</t>
  </si>
  <si>
    <t>49U</t>
  </si>
  <si>
    <t>24/10/2013</t>
  </si>
  <si>
    <t>Kinh tế công</t>
  </si>
  <si>
    <t>FECO0911</t>
  </si>
  <si>
    <t>V403: 1-55, V404: 56-113</t>
  </si>
  <si>
    <t>V504: 1-55, V601: 56-114</t>
  </si>
  <si>
    <t>Kinh tế vĩ mô 2</t>
  </si>
  <si>
    <t>MAEC0311</t>
  </si>
  <si>
    <t>V203: 1-60, V204: 61-121</t>
  </si>
  <si>
    <t>Kinh tế phát triển</t>
  </si>
  <si>
    <t>FECO2011</t>
  </si>
  <si>
    <t>V103: 1-60, V104: 61-121</t>
  </si>
  <si>
    <t>V201: 1-55, V202: 56-112</t>
  </si>
  <si>
    <t>Kinh tế vĩ mô 1</t>
  </si>
  <si>
    <t>MAEC0111</t>
  </si>
  <si>
    <t>V203: 1-55, V204: 56-114</t>
  </si>
  <si>
    <t>V301: 1-55, V303: 56-115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</si>
  <si>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</si>
  <si>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</si>
  <si>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</si>
  <si>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</si>
  <si>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</si>
  <si>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</si>
  <si>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</si>
  <si>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</si>
  <si>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</si>
  <si>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</si>
  <si>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V201: 1-55, V202: 56-113</t>
  </si>
  <si>
    <t>1366</t>
  </si>
  <si>
    <t>V203: 1-50, V204: 51-100</t>
  </si>
  <si>
    <t>Thanh toán trong TMĐT</t>
  </si>
  <si>
    <t>FMGM0711</t>
  </si>
  <si>
    <t>Principle of E-Commerce</t>
  </si>
  <si>
    <t>ECOM1021</t>
  </si>
  <si>
    <t>V104: 1-60, V201: 61-125</t>
  </si>
  <si>
    <t>V104: 1-60, V201: 61-124</t>
  </si>
  <si>
    <t>Thương mại điện tử căn bản 1.2</t>
  </si>
  <si>
    <t>ECOM0111</t>
  </si>
  <si>
    <t>chuyen 5 sang 1352</t>
  </si>
  <si>
    <t>them 5 tu 1351 va chuyen ht to</t>
  </si>
  <si>
    <t>G404, G401</t>
  </si>
  <si>
    <t>G404: 1-70, G401: 71-130</t>
  </si>
  <si>
    <t>V202: 1-55, V203: 56-118</t>
  </si>
  <si>
    <t>Thương mại điện tử căn bản</t>
  </si>
  <si>
    <t>PCOM0111</t>
  </si>
  <si>
    <t>48AQ</t>
  </si>
  <si>
    <t>48S</t>
  </si>
  <si>
    <t>chuyen 20 sang 1373</t>
  </si>
  <si>
    <t>48K</t>
  </si>
  <si>
    <t>48T</t>
  </si>
  <si>
    <t>48C</t>
  </si>
  <si>
    <t>them 10 tu 1360</t>
  </si>
  <si>
    <t>chuyen 10 sang 1370</t>
  </si>
  <si>
    <t>them 11 tu 1361</t>
  </si>
  <si>
    <t>chuyen 11 sang 1371</t>
  </si>
  <si>
    <t>them 20 tu 1365 chuyen ht nho</t>
  </si>
  <si>
    <t>ECOM0122</t>
  </si>
  <si>
    <t>Marketing thương mại điện tử 1.3</t>
  </si>
  <si>
    <t>SMGM0511</t>
  </si>
  <si>
    <t>Quản trị tác nghiệp TMĐT B2B</t>
  </si>
  <si>
    <t>ECOM0311</t>
  </si>
  <si>
    <t>26/10/2013</t>
  </si>
  <si>
    <t>19/10/2013</t>
  </si>
  <si>
    <t>Quản trị tác nghiệp TMĐT B2C</t>
  </si>
  <si>
    <t>ECOM0411</t>
  </si>
  <si>
    <t>chuyển 7 ko trung tkb sang 1353</t>
  </si>
  <si>
    <t>thêm 7ko trung tkb từ 1351;them 22 tu 1354;them 1 ko trung tkb tu 1355</t>
  </si>
  <si>
    <t>chuyển 22 sang 1353</t>
  </si>
  <si>
    <t>Marketing thương mại điện tử</t>
  </si>
  <si>
    <t>Quản trị tài chính 1.3</t>
  </si>
  <si>
    <t>FMGM0211</t>
  </si>
  <si>
    <t>46C</t>
  </si>
  <si>
    <t>Quản trị tài chính quốc tế</t>
  </si>
  <si>
    <t>FMGM0511</t>
  </si>
  <si>
    <t>V301: 1-60, V303: 61-120</t>
  </si>
  <si>
    <t>B17</t>
  </si>
  <si>
    <t>G204: 1-80, G201: 81-142</t>
  </si>
  <si>
    <t>Quản trị các tổ chức tài chính phi ngân hàng</t>
  </si>
  <si>
    <t>FMGM1111</t>
  </si>
  <si>
    <t>Quản trị rủi ro trong đầu tư tài chính và chứng khoán</t>
  </si>
  <si>
    <t>FMGM1411</t>
  </si>
  <si>
    <t>G404: 1-80, G401: 81-139</t>
  </si>
  <si>
    <t>V304: 1-60, V401: 61-119</t>
  </si>
  <si>
    <t>Quản trị tài chính 1.2</t>
  </si>
  <si>
    <t>FMGM0311</t>
  </si>
  <si>
    <t>them 34 tu 1371</t>
  </si>
  <si>
    <t>chuyen 40 sang 1364</t>
  </si>
  <si>
    <t>Financial Management</t>
  </si>
  <si>
    <t>FMGM1621</t>
  </si>
  <si>
    <t>V104: 1-60, V201: 61-121</t>
  </si>
  <si>
    <t>V203: 1-60, V204: 61-123</t>
  </si>
  <si>
    <t>1,2,</t>
  </si>
  <si>
    <t>Quản trị tài chính</t>
  </si>
  <si>
    <t>47A</t>
  </si>
  <si>
    <t>47Q</t>
  </si>
  <si>
    <t xml:space="preserve">Quản trị tài chính </t>
  </si>
  <si>
    <t>47H</t>
  </si>
  <si>
    <t>them 40 tu 1356 chuyen ht nho</t>
  </si>
  <si>
    <t>47KT</t>
  </si>
  <si>
    <t>47TK</t>
  </si>
  <si>
    <t>Quản trị tác nghiệp ngân hàng thương mại</t>
  </si>
  <si>
    <t>BKSC0711</t>
  </si>
  <si>
    <t>V201: 1-50, V202: 51-100</t>
  </si>
  <si>
    <t>Thị trường kỳ hạn: Tổ chức và quản trị các giao dịch</t>
  </si>
  <si>
    <t>BKSC0511</t>
  </si>
  <si>
    <t>V204: 1-50, V301: 51-100</t>
  </si>
  <si>
    <t>b21</t>
  </si>
  <si>
    <t>B16</t>
  </si>
  <si>
    <t>Thị trường chứng khoán</t>
  </si>
  <si>
    <t>BKSC2311</t>
  </si>
  <si>
    <t>chuyen 3 sang 1353</t>
  </si>
  <si>
    <t>V201: 1-60, V202: 61-122</t>
  </si>
  <si>
    <t>them 3 tu 1352</t>
  </si>
  <si>
    <t>Kinh doanh chứng khoán</t>
  </si>
  <si>
    <t>BKSC0422</t>
  </si>
  <si>
    <t>V201: 1-50, V202: 51-101</t>
  </si>
  <si>
    <t>Thị trường chứng khoán 1.2</t>
  </si>
  <si>
    <t>BKSC0122</t>
  </si>
  <si>
    <t>Tài chính doanh nghiệp thương mại</t>
  </si>
  <si>
    <t>EFIN1111</t>
  </si>
  <si>
    <t>V301: 1-55, V303: 56-110</t>
  </si>
  <si>
    <t>V103: 1-50, V201: 51-106</t>
  </si>
  <si>
    <t>G101: 1-50, G102: 51-101</t>
  </si>
  <si>
    <t>Tài chính doanh nghiệp</t>
  </si>
  <si>
    <t>EFIN0911</t>
  </si>
  <si>
    <t>V303: 1-50, V304: 51-99</t>
  </si>
  <si>
    <t>V401: 1-45, V402: 46-90</t>
  </si>
  <si>
    <t>Nhập môn tài chính - tiền tệ</t>
  </si>
  <si>
    <t>EFIN2811</t>
  </si>
  <si>
    <t xml:space="preserve">Nhập môn tài chính - tiền tệ </t>
  </si>
  <si>
    <t>47N</t>
  </si>
  <si>
    <t>Nhập môn Tài chính - Tiền tệ 1.2</t>
  </si>
  <si>
    <t>EFIN0111</t>
  </si>
  <si>
    <t>G502, G201</t>
  </si>
  <si>
    <t>G502: 1-70, G201: 71-130</t>
  </si>
  <si>
    <t>V303: 1-55, V304: 56-116</t>
  </si>
  <si>
    <t>CHUYỂN HT</t>
  </si>
  <si>
    <t>Ngữ nghĩa học</t>
  </si>
  <si>
    <t>ENTH0911</t>
  </si>
  <si>
    <t>Ngữ pháp tiếng Anh nâng cao</t>
  </si>
  <si>
    <t>ENTH0711</t>
  </si>
  <si>
    <t>Ngôn ngữ học đối chiếu</t>
  </si>
  <si>
    <t>ENTH0411</t>
  </si>
  <si>
    <t>V401: 1-55, V402: 56-116</t>
  </si>
  <si>
    <t>V403: 1-60, V404: 61-121</t>
  </si>
  <si>
    <t>Ngữ âm - Âm vị học</t>
  </si>
  <si>
    <t>ENTH2811</t>
  </si>
  <si>
    <t>chuyen 5 sang 1355</t>
  </si>
  <si>
    <t>them 5 tu 1351</t>
  </si>
  <si>
    <t>Tiếng Anh 2</t>
  </si>
  <si>
    <t>1301</t>
  </si>
  <si>
    <t>ENTH1511</t>
  </si>
  <si>
    <t>48A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</si>
  <si>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</si>
  <si>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</si>
  <si>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</si>
  <si>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</si>
  <si>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</si>
  <si>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</si>
  <si>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</si>
  <si>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</si>
  <si>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</si>
  <si>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</si>
  <si>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</si>
  <si>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</si>
  <si>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</si>
  <si>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</si>
  <si>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Tiếng anh 2</t>
  </si>
  <si>
    <t>1316</t>
  </si>
  <si>
    <t>1317</t>
  </si>
  <si>
    <t>1318</t>
  </si>
  <si>
    <t>1319</t>
  </si>
  <si>
    <t>1320</t>
  </si>
  <si>
    <t>48HD</t>
  </si>
  <si>
    <t>1321</t>
  </si>
  <si>
    <t>1322</t>
  </si>
  <si>
    <t>1323</t>
  </si>
  <si>
    <t>1324</t>
  </si>
  <si>
    <t>1325</t>
  </si>
  <si>
    <t>1326</t>
  </si>
  <si>
    <t>1327</t>
  </si>
  <si>
    <t>Chuyen 10 sang 1328</t>
  </si>
  <si>
    <t>1328</t>
  </si>
  <si>
    <t>them 10 tu 1327</t>
  </si>
  <si>
    <t>1329</t>
  </si>
  <si>
    <t>1330</t>
  </si>
  <si>
    <t>Ngữ pháp tiếng Anh</t>
  </si>
  <si>
    <t>ENTH0611</t>
  </si>
  <si>
    <t xml:space="preserve">CÓ THỂ CHUYỂN T2 CA 1 </t>
  </si>
  <si>
    <t>1331</t>
  </si>
  <si>
    <t>48DH</t>
  </si>
  <si>
    <t>1332</t>
  </si>
  <si>
    <t>1333</t>
  </si>
  <si>
    <t>1334</t>
  </si>
  <si>
    <t>1335</t>
  </si>
  <si>
    <t>1336</t>
  </si>
  <si>
    <t>1337</t>
  </si>
  <si>
    <t>1338</t>
  </si>
  <si>
    <t>chuyen 6 sang 1342</t>
  </si>
  <si>
    <t>1339</t>
  </si>
  <si>
    <t>1340</t>
  </si>
  <si>
    <t>1341</t>
  </si>
  <si>
    <t>1342</t>
  </si>
  <si>
    <t>them 6 tu 1338</t>
  </si>
  <si>
    <t>1343</t>
  </si>
  <si>
    <t>chuyen 5 sang 1344</t>
  </si>
  <si>
    <t>1344</t>
  </si>
  <si>
    <t>them 5 tu 1343; them 5 tu 1345</t>
  </si>
  <si>
    <t>1345</t>
  </si>
  <si>
    <t>1346</t>
  </si>
  <si>
    <t>1347</t>
  </si>
  <si>
    <t>1348</t>
  </si>
  <si>
    <t>1349</t>
  </si>
  <si>
    <t>1350</t>
  </si>
  <si>
    <t>1367</t>
  </si>
  <si>
    <t>Tiếng Việt</t>
  </si>
  <si>
    <t>ENTH0211</t>
  </si>
  <si>
    <t>Văn học Anh - Mỹ</t>
  </si>
  <si>
    <t>ENPR1311</t>
  </si>
  <si>
    <t>V601, V603</t>
  </si>
  <si>
    <t>V601: 1-60, V603: 61-122</t>
  </si>
  <si>
    <t>V301: 1-60, V303: 61-122</t>
  </si>
  <si>
    <t>Tiếng Anh thương mại 2.1</t>
  </si>
  <si>
    <t>ENPR5211</t>
  </si>
  <si>
    <t>05/10/2013</t>
  </si>
  <si>
    <t>Tiếng Anh thương mại 2.2</t>
  </si>
  <si>
    <t>ENPR5311</t>
  </si>
  <si>
    <t>Kỹ năng tiếng Anh  1.4</t>
  </si>
  <si>
    <t>ENPR4311</t>
  </si>
  <si>
    <t>47CE</t>
  </si>
  <si>
    <t>47EC</t>
  </si>
  <si>
    <t>chuyen 5 sang1358</t>
  </si>
  <si>
    <t>them 5 tu 1355; them 5 tu 1356</t>
  </si>
  <si>
    <t>47UP</t>
  </si>
  <si>
    <t>47PU</t>
  </si>
  <si>
    <t>them 5 tu 1365</t>
  </si>
  <si>
    <t>Tiếng Anh thương mại 1.1</t>
  </si>
  <si>
    <t>ENPR4811</t>
  </si>
  <si>
    <t xml:space="preserve"> Tiếng Anh thương mại 1.2</t>
  </si>
  <si>
    <t>ENPR4911</t>
  </si>
  <si>
    <t>26/11/2013</t>
  </si>
  <si>
    <t>Tiếng Anh căn bản 1</t>
  </si>
  <si>
    <t>ENPR4411</t>
  </si>
  <si>
    <t>29/10/2013</t>
  </si>
  <si>
    <t>Tiếng Anh căn bản 2</t>
  </si>
  <si>
    <t>ENPR4511</t>
  </si>
  <si>
    <t>Kỹ năng tiếng Anh 1.3</t>
  </si>
  <si>
    <t>ENPR4212</t>
  </si>
  <si>
    <t>chuyen 15 sang 1352</t>
  </si>
  <si>
    <t>them 15 tu 1351</t>
  </si>
  <si>
    <t>B22</t>
  </si>
  <si>
    <t>Kỹ năng tiếng Anh  1.6</t>
  </si>
  <si>
    <t>ENTI2211</t>
  </si>
  <si>
    <t>Thực hành phiên dịch Anh - Việt</t>
  </si>
  <si>
    <t>ENTI0811</t>
  </si>
  <si>
    <t>14/09/2013</t>
  </si>
  <si>
    <t>Thực hành phiên dịch Việt - Anh</t>
  </si>
  <si>
    <t>ENTI0911</t>
  </si>
  <si>
    <t>Văn hóa Anh</t>
  </si>
  <si>
    <t>ENTI0411</t>
  </si>
  <si>
    <t>V304: 1-60, V401: 61-122</t>
  </si>
  <si>
    <t>them 21 tu 1353 va chuyen HT to</t>
  </si>
  <si>
    <t>Văn hóa Mỹ</t>
  </si>
  <si>
    <t>ENTI0511</t>
  </si>
  <si>
    <t>G302, G301</t>
  </si>
  <si>
    <t>G301: 1-60, G302: 61-123</t>
  </si>
  <si>
    <t>04/10/2013</t>
  </si>
  <si>
    <t xml:space="preserve">CHUYỂN HT </t>
  </si>
  <si>
    <t>46S</t>
  </si>
  <si>
    <t>Kỹ năng tiếng Anh 1.6</t>
  </si>
  <si>
    <t>46P</t>
  </si>
  <si>
    <t>Tiếng Anh 4</t>
  </si>
  <si>
    <t>ENTI2411</t>
  </si>
  <si>
    <t>Tiếng anh 4</t>
  </si>
  <si>
    <t>Lý thuyết dịch</t>
  </si>
  <si>
    <t>ENTI0311</t>
  </si>
  <si>
    <t>Kỹ năng tiếng anh 1.5</t>
  </si>
  <si>
    <t>ENTI2112</t>
  </si>
  <si>
    <t>chuyen 5 sang 1354</t>
  </si>
  <si>
    <t>them 5 tu 1353</t>
  </si>
  <si>
    <t>Những nguyên lý của chủ nghĩa mác Lênin 2</t>
  </si>
  <si>
    <t>MLNP0211</t>
  </si>
  <si>
    <t>V503, V504</t>
  </si>
  <si>
    <t>V503: 1-55, V504: 56-111</t>
  </si>
  <si>
    <t>V601: 1-60, V603: 61-120</t>
  </si>
  <si>
    <t>G101: 1-60, G102: 61-120</t>
  </si>
  <si>
    <t>G201, G202</t>
  </si>
  <si>
    <t>G201: 1-60, G202: 61-120</t>
  </si>
  <si>
    <t>V503: 1-45, V504: 46-96</t>
  </si>
  <si>
    <t>Những nguyên lý cơ bản của chủ nghĩa Mác - Lênin 1</t>
  </si>
  <si>
    <t>MLNP0111</t>
  </si>
  <si>
    <t>V404, V501</t>
  </si>
  <si>
    <t>V404: 1-55, V501: 56-110</t>
  </si>
  <si>
    <t>22/10/2013</t>
  </si>
  <si>
    <t>V502, V503</t>
  </si>
  <si>
    <t>V502: 1-55, V503: 56-110</t>
  </si>
  <si>
    <t>G402, G204</t>
  </si>
  <si>
    <t>G402: 1-60, G204: 61-125</t>
  </si>
  <si>
    <t>G401, G404</t>
  </si>
  <si>
    <t>G401: 1-60, G404: 61-125</t>
  </si>
  <si>
    <t>V304: 1-60, V401: 61-120</t>
  </si>
  <si>
    <t>G204, G202</t>
  </si>
  <si>
    <t>G204: 1-90, G202: 91-150</t>
  </si>
  <si>
    <t>G301: 1-60, G302: 61-125</t>
  </si>
  <si>
    <t>G402, G502</t>
  </si>
  <si>
    <t>G402: 1-60, G502: 61-125</t>
  </si>
  <si>
    <t>06/01/2014</t>
  </si>
  <si>
    <t>49E</t>
  </si>
  <si>
    <t>G404: 1-90, G401: 91-150</t>
  </si>
  <si>
    <t>49P</t>
  </si>
  <si>
    <t>G202, G204</t>
  </si>
  <si>
    <t>G202: 1-60, G204: 61-125</t>
  </si>
  <si>
    <t>Logic học</t>
  </si>
  <si>
    <t>MLNP0911</t>
  </si>
  <si>
    <t>Đường lối cách mạng của ĐCSVN</t>
  </si>
  <si>
    <t>RLCP0111</t>
  </si>
  <si>
    <t>V404: 1-60, V501: 61-121</t>
  </si>
  <si>
    <t>V502: 1-60, V503: 61-121</t>
  </si>
  <si>
    <t>47HD</t>
  </si>
  <si>
    <t>them 5 tu 1353 va chuyen ht to</t>
  </si>
  <si>
    <t>G204: 1-70, G202: 71-130</t>
  </si>
  <si>
    <t>V404: 1-60, V501: 61-122</t>
  </si>
  <si>
    <t>V502: 1-60, V503: 61-119</t>
  </si>
  <si>
    <t>47DH</t>
  </si>
  <si>
    <t>V404: 1-55, V501: 56-118</t>
  </si>
  <si>
    <t>V502: 1-55, V503: 56-118</t>
  </si>
  <si>
    <t>V504: 1-55, V601: 56-118</t>
  </si>
  <si>
    <t>Xã hội học đại cương</t>
  </si>
  <si>
    <t>RLCP0421</t>
  </si>
  <si>
    <t>Tư tưởng Hồ Chí Minh</t>
  </si>
  <si>
    <t>HCMI0111</t>
  </si>
  <si>
    <t>chuyen 16 sang 1352</t>
  </si>
  <si>
    <t>V301: 1-50, V303: 51-100</t>
  </si>
  <si>
    <t>them 16 tu 1351 chuyen ht nho</t>
  </si>
  <si>
    <t>V403: 1-60, V404: 61-120</t>
  </si>
  <si>
    <t>G204: 1-80, G202: 81-143</t>
  </si>
  <si>
    <t>V501: 1-55, V502: 56-110</t>
  </si>
  <si>
    <t>V503: 1-55, V504: 56-110</t>
  </si>
  <si>
    <t>G204: 1-80, G202: 81-136</t>
  </si>
  <si>
    <t>V602,V603</t>
  </si>
  <si>
    <t>V602: 1-60, V603: 61-120</t>
  </si>
  <si>
    <t>48NU</t>
  </si>
  <si>
    <t>V402, V403</t>
  </si>
  <si>
    <t>V402: 1-55, V403: 56-110</t>
  </si>
  <si>
    <t>V501: 1-50, V502: 51-104</t>
  </si>
  <si>
    <t>V503: 1-50, V504: 51-105</t>
  </si>
  <si>
    <t>48CE</t>
  </si>
  <si>
    <t>V501: 1-50, V502: 51-109</t>
  </si>
  <si>
    <t>48EC</t>
  </si>
  <si>
    <t>V603: 1-55, V604: 56-110</t>
  </si>
  <si>
    <t>48UN</t>
  </si>
  <si>
    <t>V401: 1-60, V402: 61-120</t>
  </si>
  <si>
    <t>V403: 1-55, V404: 56-116</t>
  </si>
  <si>
    <t>HCMI0112</t>
  </si>
  <si>
    <t>Hệ thống thông tin quản lý 1.2 ( quản trị )</t>
  </si>
  <si>
    <t>ECIT0411</t>
  </si>
  <si>
    <t>V601: 1-55, V603: 56-115</t>
  </si>
  <si>
    <t>Hệ thống thông tin quản lý 1.2 (ngân hàng)</t>
  </si>
  <si>
    <t>G404: 1-80, G401: 81-135</t>
  </si>
  <si>
    <t>V502: 1-60, V503: 61-120</t>
  </si>
  <si>
    <t>Công nghệ phần mềm</t>
  </si>
  <si>
    <t>ECIT1311</t>
  </si>
  <si>
    <t>V403: 1-50, V404: 51-104</t>
  </si>
  <si>
    <t>V404: 1-55, V501: 56-115</t>
  </si>
  <si>
    <t>Phát triển HTTT TT&amp;TM của doanh nghiệp</t>
  </si>
  <si>
    <t>ECIT1611</t>
  </si>
  <si>
    <t>V103: 1-50, V104: 51-103</t>
  </si>
  <si>
    <t>Quản trị hệ thống thông tin doanh nghiệp</t>
  </si>
  <si>
    <t>ECIT1411</t>
  </si>
  <si>
    <t>V404: 1-50, V501: 51-103</t>
  </si>
  <si>
    <t>V501: 1-55, V502: 56-115</t>
  </si>
  <si>
    <t>Thiết kế và triển khai website</t>
  </si>
  <si>
    <t>eCIT0711</t>
  </si>
  <si>
    <t>V401: 1-45, V402: 46-92</t>
  </si>
  <si>
    <t>Các phần mềm ứng dụng trong doanh nghiệp</t>
  </si>
  <si>
    <t>eCIT2221</t>
  </si>
  <si>
    <t>Kiến trúc máy tính và hệ điều hành</t>
  </si>
  <si>
    <t>eCIT2311</t>
  </si>
  <si>
    <t>Cấu trúc và hoạch định cơ sở dữ liệu thị trường &amp; thương mại của DN</t>
  </si>
  <si>
    <t>ECIT1511</t>
  </si>
  <si>
    <t>V301: 1-50, V303: 51-102</t>
  </si>
  <si>
    <t>V401: 1-55, V402: 56-115</t>
  </si>
  <si>
    <t>Lập trình nâng cao</t>
  </si>
  <si>
    <t>INFO1111</t>
  </si>
  <si>
    <t>V501: 1-50, V502: 51-105</t>
  </si>
  <si>
    <t>V203: 1-55, V204: 56-115</t>
  </si>
  <si>
    <t>Cơ sở dữ liệu 1</t>
  </si>
  <si>
    <t>INFO1611</t>
  </si>
  <si>
    <t>G401: 1-60, G402: 61-120</t>
  </si>
  <si>
    <t>Tin học đại cương</t>
  </si>
  <si>
    <t>INFO0111</t>
  </si>
  <si>
    <t>49CK</t>
  </si>
  <si>
    <t>Kinh tế lượng</t>
  </si>
  <si>
    <t>AMAT0411</t>
  </si>
  <si>
    <t>47FS</t>
  </si>
  <si>
    <t>V504: 1-55, V601: 56-117</t>
  </si>
  <si>
    <t>V603: 1-55, V604: 56-117</t>
  </si>
  <si>
    <t>V503: 1-60, V504: 61-120</t>
  </si>
  <si>
    <t>V603: 1-55, V604: 56-112</t>
  </si>
  <si>
    <t>47SF</t>
  </si>
  <si>
    <t>V404: 1-60, V501: 61-120</t>
  </si>
  <si>
    <t>V502: 1-55, V503: 56-114</t>
  </si>
  <si>
    <t>V101, V204</t>
  </si>
  <si>
    <t>V101: 1-55, V204: 56-115</t>
  </si>
  <si>
    <t>V501: 1-60, V502: 61-120</t>
  </si>
  <si>
    <t xml:space="preserve">Lý thuyết xác suất và thống kê toán </t>
  </si>
  <si>
    <t>AMAT0111</t>
  </si>
  <si>
    <t>G204: 1-85, G202: 86-147</t>
  </si>
  <si>
    <t>48BF</t>
  </si>
  <si>
    <t>V403: 1-55, V404: 56-111</t>
  </si>
  <si>
    <t>48FB</t>
  </si>
  <si>
    <t>V402: 1-60, V403: 61-120</t>
  </si>
  <si>
    <t>V402: 1-60, V403: 61-119</t>
  </si>
  <si>
    <t>V301: 1-50, V303: 51-101</t>
  </si>
  <si>
    <t>1368</t>
  </si>
  <si>
    <t>1369</t>
  </si>
  <si>
    <t>V504: 1-60, V601: 61-120</t>
  </si>
  <si>
    <t>1370</t>
  </si>
  <si>
    <t>V601: 1-55, V603: 56-110</t>
  </si>
  <si>
    <t>1371</t>
  </si>
  <si>
    <t>1372</t>
  </si>
  <si>
    <t>1373</t>
  </si>
  <si>
    <t>Lý thuyết xác suất và thống kê toán</t>
  </si>
  <si>
    <t>1374</t>
  </si>
  <si>
    <t>1375</t>
  </si>
  <si>
    <t>1376</t>
  </si>
  <si>
    <t>1377</t>
  </si>
  <si>
    <t>V201, V203</t>
  </si>
  <si>
    <t>1378</t>
  </si>
  <si>
    <t>1379</t>
  </si>
  <si>
    <t>Các phương pháp toán kinh tế</t>
  </si>
  <si>
    <t>AMAT0721</t>
  </si>
  <si>
    <t>Toán cao cấp 1</t>
  </si>
  <si>
    <t>FMAT0111</t>
  </si>
  <si>
    <t>G404: 1-100, G401: 101-160</t>
  </si>
  <si>
    <t>Các phương pháp toán kinh tế 1.2</t>
  </si>
  <si>
    <t>AMAT0812</t>
  </si>
  <si>
    <t>Luật học so sánh</t>
  </si>
  <si>
    <t>BLAW1911</t>
  </si>
  <si>
    <t>G204: 1-70, G202: 71-129</t>
  </si>
  <si>
    <t xml:space="preserve">Luật quốc tế </t>
  </si>
  <si>
    <t>BLAW1011</t>
  </si>
  <si>
    <t>G404: 1-70, G401: 71-129</t>
  </si>
  <si>
    <t>Pháp luật y tế và y đức</t>
  </si>
  <si>
    <t>BLAW2011</t>
  </si>
  <si>
    <t>Pháp luật đại cương</t>
  </si>
  <si>
    <t>TLAW0111</t>
  </si>
  <si>
    <t>Luật dân sự 1</t>
  </si>
  <si>
    <t>BLAW2111</t>
  </si>
  <si>
    <t>V504: 1-55, V601: 56-113</t>
  </si>
  <si>
    <t>V603: 1-50, V604: 51-102</t>
  </si>
  <si>
    <t>Luật hình sự</t>
  </si>
  <si>
    <t>BLAW2621</t>
  </si>
  <si>
    <t xml:space="preserve">Pháp luật đại cương </t>
  </si>
  <si>
    <t xml:space="preserve">Lý luận Nhà nước và Pháp luật </t>
  </si>
  <si>
    <t>BLAW0511</t>
  </si>
  <si>
    <t>Luật kinh tế và thương mại 1.2</t>
  </si>
  <si>
    <t>TLAW0411</t>
  </si>
  <si>
    <t>them 43 tu 1353</t>
  </si>
  <si>
    <t>V301: 1-55, V303: 56-117</t>
  </si>
  <si>
    <t>Luật kinh tế và thương mại 1.2 (du lịch)</t>
  </si>
  <si>
    <t>V304: 1-55, V401: 56-112</t>
  </si>
  <si>
    <t>V403: 1-60, V404: 61-119</t>
  </si>
  <si>
    <t>G101: 1-50, G102: 51-107</t>
  </si>
  <si>
    <t>V201: 1-55, V202: 56-115</t>
  </si>
  <si>
    <t>V101: 1-55, V103: 56-112</t>
  </si>
  <si>
    <t xml:space="preserve">Luật kinh tế và thương mại 1.2 </t>
  </si>
  <si>
    <t>Luật kinh doanh thương mại III</t>
  </si>
  <si>
    <t>PLAW1211</t>
  </si>
  <si>
    <t xml:space="preserve">Luật tài chính, ngân hàng, bảo hiểm </t>
  </si>
  <si>
    <t>PLAW1511</t>
  </si>
  <si>
    <t>G202: 1-60, G204: 61-127</t>
  </si>
  <si>
    <t>Luật Thương mại quốc tế</t>
  </si>
  <si>
    <t>PLAW1311</t>
  </si>
  <si>
    <t xml:space="preserve">Luật thương mại điện tử </t>
  </si>
  <si>
    <t>PLAW1411</t>
  </si>
  <si>
    <t>G502, G402</t>
  </si>
  <si>
    <t>G502: 1-70, G402: 71-129</t>
  </si>
  <si>
    <t>Luật kinh tế</t>
  </si>
  <si>
    <t>TLAW0311</t>
  </si>
  <si>
    <t>them 1 tu 1352 chuyen ht to</t>
  </si>
  <si>
    <t>chuyen 1 sang 1351</t>
  </si>
  <si>
    <t>Luật tài chính, ngân hàng, bảo hiểm</t>
  </si>
  <si>
    <t>V303: 1-55, V304: 56-113</t>
  </si>
  <si>
    <t>Luật kinh doanh thương mại I</t>
  </si>
  <si>
    <t>PLAW2411</t>
  </si>
  <si>
    <t>V601: 1-55, V603: 56-111</t>
  </si>
  <si>
    <t>TLAW0412</t>
  </si>
  <si>
    <t>Kỹ năng tiếng  Pháp 1.6</t>
  </si>
  <si>
    <t>FRSK3011</t>
  </si>
  <si>
    <t>Tiếng pháp 4</t>
  </si>
  <si>
    <t>FREN2811</t>
  </si>
  <si>
    <t>Tiếng pháp 1.2</t>
  </si>
  <si>
    <t>FREN2611</t>
  </si>
  <si>
    <t>Tiếng pháp 2.1</t>
  </si>
  <si>
    <t>FREN1611</t>
  </si>
  <si>
    <t>chuyen 2 sang 1355</t>
  </si>
  <si>
    <t>chuyen 4 sang 1355</t>
  </si>
  <si>
    <t>them2 tu 1353; them 4 tu 1354</t>
  </si>
  <si>
    <t>Tiếng Pháp 1.1</t>
  </si>
  <si>
    <t>FREN2511</t>
  </si>
  <si>
    <t>Tiếng Pháp 1.2</t>
  </si>
  <si>
    <t>Tiếng pháp  2.1</t>
  </si>
  <si>
    <t>Kỹ năng tiếng Trung 1.6</t>
  </si>
  <si>
    <t>CHSK2811</t>
  </si>
  <si>
    <t>46B6</t>
  </si>
  <si>
    <t>46C5</t>
  </si>
  <si>
    <t>46E5</t>
  </si>
  <si>
    <t>46F5</t>
  </si>
  <si>
    <t>Tiếng trung 4</t>
  </si>
  <si>
    <t>CHIN2611</t>
  </si>
  <si>
    <t>47B5</t>
  </si>
  <si>
    <t>47F5</t>
  </si>
  <si>
    <t xml:space="preserve"> Kỹ năng tiếng trung  1.4</t>
  </si>
  <si>
    <t>47C5E5</t>
  </si>
  <si>
    <t>47E5C5</t>
  </si>
  <si>
    <t>Tiếng trung 2.3</t>
  </si>
  <si>
    <t>CHIN3411</t>
  </si>
  <si>
    <t>Tiếng trung 2.1</t>
  </si>
  <si>
    <t>CHIN3711</t>
  </si>
  <si>
    <t>V302</t>
  </si>
  <si>
    <t>Kỹ năng tiếng trung 2.2 (NN II)</t>
  </si>
  <si>
    <t>CHIN3012</t>
  </si>
  <si>
    <t>21/09/2013</t>
  </si>
  <si>
    <t>them 21 tu 1354</t>
  </si>
  <si>
    <t>Tổ chức hệ thống thông tin thị trường và thương mại vĩ mô</t>
  </si>
  <si>
    <t>BLOG1111</t>
  </si>
  <si>
    <t>V404: 1-55, V501: 56-113</t>
  </si>
  <si>
    <t>Tổ chức và định mức lao động</t>
  </si>
  <si>
    <t>ENEC0211</t>
  </si>
  <si>
    <t>Kinh tế doanh nghiệp thương mại, dịch vụ</t>
  </si>
  <si>
    <t>BMGM1022</t>
  </si>
  <si>
    <t>Quản trị nhân lực 1.3</t>
  </si>
  <si>
    <t>CEMG0111</t>
  </si>
  <si>
    <t>Chuyen 7 sang 1370</t>
  </si>
  <si>
    <t>chuyen 8 sang 1370</t>
  </si>
  <si>
    <t>Đánh giá thực hiện công việc</t>
  </si>
  <si>
    <t>HRMG0811</t>
  </si>
  <si>
    <t>Quản trị nhân lực doanh nghiệp TM, DV</t>
  </si>
  <si>
    <t>HRMG1011</t>
  </si>
  <si>
    <t>Tình huống quản trị nhân lực DN thương mại, DV</t>
  </si>
  <si>
    <t>HRMG1111</t>
  </si>
  <si>
    <t xml:space="preserve">Trả công lao động </t>
  </si>
  <si>
    <t>HRMG0911</t>
  </si>
  <si>
    <t>Quản trị nhân lực căn bản</t>
  </si>
  <si>
    <t>47AI</t>
  </si>
  <si>
    <t>47IA</t>
  </si>
  <si>
    <t>V303: 1-55, V304: 56-111</t>
  </si>
  <si>
    <t>V403: 1-55, V404: 56-115</t>
  </si>
  <si>
    <t>47CEP</t>
  </si>
  <si>
    <t>them 7 tu 1354; them 8 tu 1355 chuyen ht nho</t>
  </si>
  <si>
    <t xml:space="preserve">Tuyển dụng nhân lực </t>
  </si>
  <si>
    <t>HRMG0611</t>
  </si>
  <si>
    <t>Marketing thương mại 1.3</t>
  </si>
  <si>
    <t>BMKT0511</t>
  </si>
  <si>
    <t>V402: 1-50, V403: 51-109</t>
  </si>
  <si>
    <t>12/10/2013</t>
  </si>
  <si>
    <t>Marketing thương mại quốc tế 1.3</t>
  </si>
  <si>
    <t>BMKT0811</t>
  </si>
  <si>
    <t xml:space="preserve">thêm 55sv tu 1352 va chuyen ht to </t>
  </si>
  <si>
    <t>G101, G301</t>
  </si>
  <si>
    <t>G101: 1-55, G301: 56-110</t>
  </si>
  <si>
    <t>bs1</t>
  </si>
  <si>
    <t>Marketing ngân hàng thương mại</t>
  </si>
  <si>
    <t>BMKT1511</t>
  </si>
  <si>
    <t xml:space="preserve">Quản trị marketing </t>
  </si>
  <si>
    <t>MAGM0911</t>
  </si>
  <si>
    <t>V503: 1-60, V504: 61-122</t>
  </si>
  <si>
    <t>Truyền thông marketing tích hợp</t>
  </si>
  <si>
    <t>MAGM0311</t>
  </si>
  <si>
    <t>Marketing thương mại</t>
  </si>
  <si>
    <t>G201: 1-55, G202: 56-117</t>
  </si>
  <si>
    <t>Quản trị marketing 1.2</t>
  </si>
  <si>
    <t>BMKT0311</t>
  </si>
  <si>
    <t>G302: 1-70, G301: 71-130</t>
  </si>
  <si>
    <t>V501: 1-55, V502: 56-116</t>
  </si>
  <si>
    <t>V503: 1-55, V504: 56-115</t>
  </si>
  <si>
    <t>Công nghệ marketing thương mại nội địa</t>
  </si>
  <si>
    <t>BMKT2612</t>
  </si>
  <si>
    <t>CHUYỂN TỪ T3 CA 1 SANG T5 CA 1</t>
  </si>
  <si>
    <t>Nghiên cứu marketing</t>
  </si>
  <si>
    <t>BMKT3911</t>
  </si>
  <si>
    <t>b17</t>
  </si>
  <si>
    <t>Hành vi khách hàng</t>
  </si>
  <si>
    <t>BMKT1211</t>
  </si>
  <si>
    <t>G204: 1-70, G201: 71-130</t>
  </si>
  <si>
    <t xml:space="preserve">Marketing căn bản </t>
  </si>
  <si>
    <t>BMKT0111</t>
  </si>
  <si>
    <t>G201, G102</t>
  </si>
  <si>
    <t>G201: 1-50,G102: 51-109</t>
  </si>
  <si>
    <t>V601: 1-50, V603: 51-109</t>
  </si>
  <si>
    <t>48DF</t>
  </si>
  <si>
    <t>Tâm lý kinh doanh</t>
  </si>
  <si>
    <t>BMKT1412</t>
  </si>
  <si>
    <t>Hành vi mua của khách hàng</t>
  </si>
  <si>
    <t>BMKT1222</t>
  </si>
  <si>
    <t>23/09/2013</t>
  </si>
  <si>
    <t xml:space="preserve">Phương pháp nghiên cứu khoa học </t>
  </si>
  <si>
    <t>SCRE0111</t>
  </si>
  <si>
    <t>V603,V604</t>
  </si>
  <si>
    <t>V603: 1-60, V604: 61-122</t>
  </si>
  <si>
    <t>Phương pháp nghiên cứu khoa học</t>
  </si>
  <si>
    <t>G204,G404</t>
  </si>
  <si>
    <t>G204: 1-90, G404: 91-177</t>
  </si>
  <si>
    <t>G204: 1-90, G404: 91-180</t>
  </si>
  <si>
    <t>G204, H2</t>
  </si>
  <si>
    <t>G204: 1-90, H2: 91-180</t>
  </si>
  <si>
    <t>G404,G401</t>
  </si>
  <si>
    <t>G404: 1-80, G401: 81-137</t>
  </si>
  <si>
    <t>V503,V504</t>
  </si>
  <si>
    <t>V503: 1-50, V504: 51-106</t>
  </si>
  <si>
    <t>G301,G302</t>
  </si>
  <si>
    <t>G301: 1-55, G302: 56-118</t>
  </si>
  <si>
    <t>V603: 1-50, V604: 51-104</t>
  </si>
  <si>
    <t>V103,V601</t>
  </si>
  <si>
    <t>V103: 1-60, V601: 61-122</t>
  </si>
  <si>
    <t>V303: 1-50, V304: 51-104</t>
  </si>
  <si>
    <t>V501: 1-50, V502: 51-103</t>
  </si>
  <si>
    <t>G404,G402</t>
  </si>
  <si>
    <t>G404: 1-90, G402: 91-150</t>
  </si>
  <si>
    <r>
      <t>V601,V</t>
    </r>
    <r>
      <rPr>
        <sz val="12"/>
        <color indexed="10"/>
        <rFont val="Times New Roman"/>
        <family val="1"/>
      </rPr>
      <t>603</t>
    </r>
  </si>
  <si>
    <t>V601: 1-50, V603: 51-101</t>
  </si>
  <si>
    <t>V303: 1-55, V304: 56-115</t>
  </si>
  <si>
    <t>G201,G202</t>
  </si>
  <si>
    <t>G201: 1-55, G202: 56-118</t>
  </si>
  <si>
    <t>V502,V503</t>
  </si>
  <si>
    <t>V502: 1-50, V503: 51-109</t>
  </si>
  <si>
    <t>V501,V502</t>
  </si>
  <si>
    <t>V501: 1-50, V502: 51-101</t>
  </si>
  <si>
    <t>G102,G301</t>
  </si>
  <si>
    <t>G102: 1-55, G301: 56-110</t>
  </si>
  <si>
    <t>Trên đây là lịch thi dự kiến học kỳ I năm học 2013-2014, sinh viên kiểm tra, nếu có vấn đề gì phản ánh với phòng Đào tạo ( Phòng 1 - Nhà U2 )</t>
  </si>
  <si>
    <r>
      <t xml:space="preserve">Tiết 6,7,8,: - từ </t>
    </r>
    <r>
      <rPr>
        <b/>
        <sz val="12"/>
        <rFont val="Times New Roman"/>
        <family val="1"/>
      </rPr>
      <t>13h00</t>
    </r>
    <r>
      <rPr>
        <sz val="12"/>
        <rFont val="Times New Roman"/>
        <family val="1"/>
      </rPr>
      <t xml:space="preserve"> (mùa hè: 1/4-31/10)
                   - từ </t>
    </r>
    <r>
      <rPr>
        <b/>
        <sz val="12"/>
        <rFont val="Times New Roman"/>
        <family val="1"/>
      </rPr>
      <t>13h00</t>
    </r>
    <r>
      <rPr>
        <sz val="12"/>
        <rFont val="Times New Roman"/>
        <family val="1"/>
      </rPr>
      <t xml:space="preserve"> (mùa đông: 1/11-31/3)</t>
    </r>
  </si>
  <si>
    <t>Lịch thi:</t>
  </si>
  <si>
    <t>Ca 1:</t>
  </si>
  <si>
    <t>Bắt đầu từ 6h45</t>
  </si>
  <si>
    <t>Ca 2:</t>
  </si>
  <si>
    <t>Bắt đầu từ 9h20</t>
  </si>
  <si>
    <t>Ca 3:</t>
  </si>
  <si>
    <t>Bắt đầu từ 12h35</t>
  </si>
  <si>
    <t>Ca 4:</t>
  </si>
  <si>
    <t>Bắt đầu từ 15h20</t>
  </si>
  <si>
    <t>Trên đây là lịch thi học kỳ I năm học 2012-2013 của K45,46,47,48 và CĐ 14,15,16, sinh viên kiểm tra, nếu có vấn đề gì phản ánh với phòng Đào tạo ( Phòng 1 - Nhà U2 ) trước ngày 12/11/2012</t>
  </si>
  <si>
    <r>
      <t xml:space="preserve">Tiết 9,10,: - từ </t>
    </r>
    <r>
      <rPr>
        <b/>
        <sz val="12"/>
        <rFont val="Times New Roman"/>
        <family val="1"/>
      </rPr>
      <t>15h55</t>
    </r>
    <r>
      <rPr>
        <sz val="12"/>
        <rFont val="Times New Roman"/>
        <family val="1"/>
      </rPr>
      <t xml:space="preserve"> (mùa hè: 1/4-31/10)
                  - từ </t>
    </r>
    <r>
      <rPr>
        <b/>
        <sz val="12"/>
        <rFont val="Times New Roman"/>
        <family val="1"/>
      </rPr>
      <t>15h55</t>
    </r>
    <r>
      <rPr>
        <sz val="12"/>
        <rFont val="Times New Roman"/>
        <family val="1"/>
      </rPr>
      <t xml:space="preserve"> (mùa đông: 1/11-31/3)</t>
    </r>
  </si>
  <si>
    <t>Thời gian thi</t>
  </si>
  <si>
    <t>Buổi sáng:                  Ca1: Từ 6h45                           Ca 2: Từ 9h20</t>
  </si>
  <si>
    <t>Mùa hè (Từ 1/4-31/10)           6h45-7h35    7h40-8h30    8h40-9h30     9h40-10h30    10h35-11h25     13h00-13h50      13h55- 14h45     14h55-15h45     15h55-16h45   16h50-17h40</t>
  </si>
  <si>
    <t>Buổi chiều:                 Ca3: Từ 12h33                          Ca 4: Từ 15h20</t>
  </si>
  <si>
    <t>Mùa đông (Từ 1/11-31/03)     7h00-7h50    7h55-8h45    8h55-9h45     9h55-10h45    10h50-11h40     13h00-13h50      13h55- 14h45     14h55-15h45     15h55-16h45   16h50-17h40</t>
  </si>
  <si>
    <t>Đối với các môn thi trắc nghiệm trên máy tính thời gian thi riêng cụ thể như sau:</t>
  </si>
  <si>
    <t>Ca 1: Từ 6h45</t>
  </si>
  <si>
    <t>Ca 4: Từ 12h35</t>
  </si>
  <si>
    <t>Ca 2: Từ 8h30</t>
  </si>
  <si>
    <t>Ca 5: Từ 14h15</t>
  </si>
  <si>
    <t>Ca 3: Từ 10h</t>
  </si>
  <si>
    <t>Ca 6: Từ 15h45</t>
  </si>
  <si>
    <t>Trên đây là lịch thi lần 1 học kỳ 1 năm học 2012-2013 của sinh viên K45,46,47,48 và CĐ14,15,16. Nếu có gì vướng mắc, đề nghị các bộ phận liên quan phản ánh ngay cho Phòng Đào Tạo ( phòng số 1  nhà U2 ) để kịp thời giải quyết.</t>
  </si>
  <si>
    <t>TL. HIỆU TRƯỞNG</t>
  </si>
  <si>
    <t>TRƯỞNG PHÒNG ĐÀO TẠO</t>
  </si>
  <si>
    <t xml:space="preserve"> </t>
  </si>
  <si>
    <t>T.S Nguyễn Hóa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</si>
</sst>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i/>
      <sz val="1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23" applyFont="1" applyFill="1" applyAlignment="1">
      <alignment/>
      <protection/>
    </xf>
    <xf numFmtId="0" fontId="2" fillId="0" borderId="0" xfId="23" applyFont="1" applyFill="1" applyAlignment="1">
      <alignment horizontal="center" wrapText="1"/>
      <protection/>
    </xf>
    <xf numFmtId="0" fontId="3" fillId="0" borderId="0" xfId="24" applyFont="1" applyFill="1">
      <alignment/>
      <protection/>
    </xf>
    <xf numFmtId="0" fontId="3" fillId="0" borderId="0" xfId="24" applyFont="1" applyFill="1" applyAlignment="1">
      <alignment horizontal="center"/>
      <protection/>
    </xf>
    <xf numFmtId="0" fontId="2" fillId="0" borderId="0" xfId="24" applyFont="1" applyFill="1" applyAlignment="1">
      <alignment horizontal="center"/>
      <protection/>
    </xf>
    <xf numFmtId="0" fontId="3" fillId="0" borderId="0" xfId="24" applyFont="1" applyFill="1" applyAlignment="1">
      <alignment shrinkToFit="1"/>
      <protection/>
    </xf>
    <xf numFmtId="0" fontId="1" fillId="0" borderId="0" xfId="23" applyFont="1" applyFill="1" applyAlignment="1">
      <alignment horizontal="center" vertical="center"/>
      <protection/>
    </xf>
    <xf numFmtId="0" fontId="3" fillId="2" borderId="0" xfId="24" applyFont="1" applyFill="1">
      <alignment/>
      <protection/>
    </xf>
    <xf numFmtId="0" fontId="5" fillId="0" borderId="0" xfId="23" applyFont="1" applyFill="1" applyAlignment="1">
      <alignment horizontal="center" wrapText="1"/>
      <protection/>
    </xf>
    <xf numFmtId="0" fontId="5" fillId="0" borderId="0" xfId="23" applyFont="1" applyFill="1" applyAlignment="1">
      <alignment wrapText="1"/>
      <protection/>
    </xf>
    <xf numFmtId="0" fontId="6" fillId="0" borderId="0" xfId="23" applyFont="1" applyFill="1" applyAlignment="1">
      <alignment horizont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5" fillId="0" borderId="0" xfId="23" applyFont="1" applyFill="1" applyAlignment="1">
      <alignment horizontal="center" wrapText="1"/>
      <protection/>
    </xf>
    <xf numFmtId="0" fontId="8" fillId="0" borderId="0" xfId="23" applyFont="1" applyFill="1" applyAlignment="1">
      <alignment horizontal="center" wrapText="1"/>
      <protection/>
    </xf>
    <xf numFmtId="0" fontId="9" fillId="0" borderId="0" xfId="22" applyFont="1" applyFill="1" applyBorder="1" applyAlignment="1">
      <alignment horizontal="left" vertical="center"/>
      <protection/>
    </xf>
    <xf numFmtId="0" fontId="11" fillId="0" borderId="0" xfId="24" applyFont="1" applyFill="1">
      <alignment/>
      <protection/>
    </xf>
    <xf numFmtId="0" fontId="12" fillId="0" borderId="0" xfId="24" applyFont="1" applyFill="1" applyAlignment="1">
      <alignment horizontal="center" vertical="center"/>
      <protection/>
    </xf>
    <xf numFmtId="0" fontId="11" fillId="0" borderId="0" xfId="24" applyFont="1" applyFill="1" applyAlignment="1">
      <alignment shrinkToFit="1"/>
      <protection/>
    </xf>
    <xf numFmtId="49" fontId="11" fillId="2" borderId="0" xfId="24" applyNumberFormat="1" applyFont="1" applyFill="1" applyBorder="1" applyAlignment="1">
      <alignment horizontal="center" shrinkToFit="1"/>
      <protection/>
    </xf>
    <xf numFmtId="0" fontId="11" fillId="0" borderId="0" xfId="24" applyFont="1" applyFill="1" applyAlignment="1">
      <alignment horizontal="center"/>
      <protection/>
    </xf>
    <xf numFmtId="0" fontId="11" fillId="2" borderId="0" xfId="24" applyFont="1" applyFill="1">
      <alignment/>
      <protection/>
    </xf>
    <xf numFmtId="0" fontId="11" fillId="0" borderId="0" xfId="24" applyFont="1" applyFill="1" applyAlignment="1">
      <alignment horizontal="left" vertical="center" wrapText="1"/>
      <protection/>
    </xf>
    <xf numFmtId="0" fontId="8" fillId="0" borderId="0" xfId="24" applyFont="1" applyFill="1" applyAlignment="1">
      <alignment horizontal="left" vertical="center"/>
      <protection/>
    </xf>
    <xf numFmtId="0" fontId="3" fillId="0" borderId="0" xfId="24" applyFont="1" applyFill="1" applyAlignment="1">
      <alignment/>
      <protection/>
    </xf>
    <xf numFmtId="16" fontId="3" fillId="0" borderId="0" xfId="24" applyNumberFormat="1" applyFont="1" applyFill="1" applyAlignment="1">
      <alignment shrinkToFit="1"/>
      <protection/>
    </xf>
    <xf numFmtId="0" fontId="3" fillId="2" borderId="0" xfId="24" applyFont="1" applyFill="1" applyAlignment="1">
      <alignment wrapText="1"/>
      <protection/>
    </xf>
    <xf numFmtId="0" fontId="3" fillId="0" borderId="0" xfId="24" applyFont="1" applyFill="1" applyAlignment="1">
      <alignment horizontal="left" vertical="center" wrapText="1"/>
      <protection/>
    </xf>
    <xf numFmtId="0" fontId="13" fillId="0" borderId="1" xfId="23" applyFont="1" applyFill="1" applyBorder="1" applyAlignment="1">
      <alignment horizontal="center" vertical="center" wrapText="1"/>
      <protection/>
    </xf>
    <xf numFmtId="0" fontId="13" fillId="0" borderId="1" xfId="23" applyFont="1" applyFill="1" applyBorder="1" applyAlignment="1">
      <alignment horizontal="center" vertical="center" wrapText="1" shrinkToFit="1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 shrinkToFit="1"/>
      <protection/>
    </xf>
    <xf numFmtId="0" fontId="13" fillId="0" borderId="1" xfId="23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 wrapText="1"/>
      <protection/>
    </xf>
    <xf numFmtId="49" fontId="13" fillId="0" borderId="2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horizontal="center" vertical="center" wrapText="1"/>
      <protection/>
    </xf>
    <xf numFmtId="0" fontId="10" fillId="0" borderId="0" xfId="23" applyFont="1" applyFill="1">
      <alignment/>
      <protection/>
    </xf>
    <xf numFmtId="0" fontId="13" fillId="0" borderId="1" xfId="23" applyFont="1" applyFill="1" applyBorder="1" applyAlignment="1">
      <alignment horizontal="left" vertical="center" wrapText="1" shrinkToFit="1"/>
      <protection/>
    </xf>
    <xf numFmtId="0" fontId="3" fillId="0" borderId="0" xfId="23" applyFont="1" applyFill="1">
      <alignment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49" fontId="13" fillId="0" borderId="3" xfId="23" applyNumberFormat="1" applyFont="1" applyFill="1" applyBorder="1" applyAlignment="1">
      <alignment horizontal="center" vertical="center" wrapText="1"/>
      <protection/>
    </xf>
    <xf numFmtId="0" fontId="13" fillId="0" borderId="1" xfId="23" applyFont="1" applyFill="1" applyBorder="1" applyAlignment="1">
      <alignment horizontal="center" vertical="center" shrinkToFit="1"/>
      <protection/>
    </xf>
    <xf numFmtId="49" fontId="13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horizontal="center"/>
      <protection/>
    </xf>
    <xf numFmtId="0" fontId="10" fillId="0" borderId="1" xfId="23" applyFont="1" applyFill="1" applyBorder="1">
      <alignment/>
      <protection/>
    </xf>
    <xf numFmtId="0" fontId="10" fillId="0" borderId="1" xfId="24" applyFont="1" applyFill="1" applyBorder="1" applyAlignment="1">
      <alignment horizontal="center" vertical="center" shrinkToFit="1"/>
      <protection/>
    </xf>
    <xf numFmtId="0" fontId="10" fillId="0" borderId="1" xfId="24" applyFont="1" applyFill="1" applyBorder="1" applyAlignment="1">
      <alignment vertical="center"/>
      <protection/>
    </xf>
    <xf numFmtId="0" fontId="10" fillId="0" borderId="1" xfId="24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10" fillId="0" borderId="1" xfId="24" applyFont="1" applyFill="1" applyBorder="1">
      <alignment/>
      <protection/>
    </xf>
    <xf numFmtId="0" fontId="10" fillId="0" borderId="1" xfId="24" applyFont="1" applyFill="1" applyBorder="1" applyAlignment="1">
      <alignment horizontal="left" vertical="center"/>
      <protection/>
    </xf>
    <xf numFmtId="0" fontId="10" fillId="0" borderId="1" xfId="24" applyFont="1" applyFill="1" applyBorder="1" applyAlignment="1">
      <alignment horizontal="center"/>
      <protection/>
    </xf>
    <xf numFmtId="0" fontId="10" fillId="0" borderId="1" xfId="24" applyFont="1" applyFill="1" applyBorder="1" applyAlignment="1">
      <alignment horizontal="center" shrinkToFit="1"/>
      <protection/>
    </xf>
    <xf numFmtId="41" fontId="10" fillId="0" borderId="1" xfId="24" applyNumberFormat="1" applyFont="1" applyFill="1" applyBorder="1" applyAlignment="1">
      <alignment horizontal="center" shrinkToFit="1"/>
      <protection/>
    </xf>
    <xf numFmtId="0" fontId="10" fillId="0" borderId="1" xfId="23" applyFont="1" applyFill="1" applyBorder="1" applyAlignment="1">
      <alignment horizontal="center" vertical="center"/>
      <protection/>
    </xf>
    <xf numFmtId="41" fontId="10" fillId="0" borderId="1" xfId="23" applyNumberFormat="1" applyFont="1" applyFill="1" applyBorder="1" applyAlignment="1">
      <alignment horizontal="center" vertical="center"/>
      <protection/>
    </xf>
    <xf numFmtId="49" fontId="10" fillId="0" borderId="1" xfId="23" applyNumberFormat="1" applyFont="1" applyFill="1" applyBorder="1" applyAlignment="1">
      <alignment horizontal="center" vertical="center"/>
      <protection/>
    </xf>
    <xf numFmtId="49" fontId="10" fillId="0" borderId="1" xfId="24" applyNumberFormat="1" applyFont="1" applyFill="1" applyBorder="1" applyAlignment="1">
      <alignment horizontal="center" shrinkToFit="1"/>
      <protection/>
    </xf>
    <xf numFmtId="0" fontId="10" fillId="0" borderId="1" xfId="19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24" applyFont="1" applyFill="1">
      <alignment/>
      <protection/>
    </xf>
    <xf numFmtId="49" fontId="10" fillId="0" borderId="0" xfId="24" applyNumberFormat="1" applyFont="1" applyFill="1">
      <alignment/>
      <protection/>
    </xf>
    <xf numFmtId="0" fontId="10" fillId="0" borderId="1" xfId="24" applyFont="1" applyFill="1" applyBorder="1" applyAlignment="1">
      <alignment horizontal="left" shrinkToFit="1"/>
      <protection/>
    </xf>
    <xf numFmtId="0" fontId="10" fillId="0" borderId="1" xfId="24" applyFont="1" applyFill="1" applyBorder="1" applyAlignment="1">
      <alignment vertical="center" wrapText="1"/>
      <protection/>
    </xf>
    <xf numFmtId="0" fontId="10" fillId="0" borderId="1" xfId="24" applyFont="1" applyFill="1" applyBorder="1" applyAlignment="1">
      <alignment horizontal="center" vertical="center" wrapText="1"/>
      <protection/>
    </xf>
    <xf numFmtId="0" fontId="10" fillId="0" borderId="1" xfId="24" applyFont="1" applyFill="1" applyBorder="1" applyAlignment="1">
      <alignment horizontal="left" vertical="center" wrapText="1"/>
      <protection/>
    </xf>
    <xf numFmtId="41" fontId="10" fillId="0" borderId="1" xfId="24" applyNumberFormat="1" applyFont="1" applyFill="1" applyBorder="1" applyAlignment="1">
      <alignment horizontal="center" vertical="center" shrinkToFi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23" applyNumberFormat="1" applyFont="1" applyFill="1" applyBorder="1" applyAlignment="1" quotePrefix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4" applyFont="1" applyFill="1" applyBorder="1" applyAlignment="1">
      <alignment horizontal="left" vertical="center" shrinkToFit="1"/>
      <protection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 shrinkToFit="1"/>
    </xf>
    <xf numFmtId="49" fontId="10" fillId="0" borderId="0" xfId="23" applyNumberFormat="1" applyFont="1" applyFill="1">
      <alignment/>
      <protection/>
    </xf>
    <xf numFmtId="0" fontId="10" fillId="0" borderId="1" xfId="24" applyFont="1" applyFill="1" applyBorder="1" applyAlignment="1">
      <alignment shrinkToFit="1"/>
      <protection/>
    </xf>
    <xf numFmtId="0" fontId="10" fillId="0" borderId="1" xfId="0" applyFont="1" applyFill="1" applyBorder="1" applyAlignment="1">
      <alignment vertical="center" shrinkToFit="1"/>
    </xf>
    <xf numFmtId="0" fontId="14" fillId="0" borderId="1" xfId="24" applyFont="1" applyFill="1" applyBorder="1" applyAlignment="1">
      <alignment horizontal="left" vertical="center"/>
      <protection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/>
    </xf>
    <xf numFmtId="1" fontId="10" fillId="0" borderId="1" xfId="24" applyNumberFormat="1" applyFont="1" applyFill="1" applyBorder="1" applyAlignment="1">
      <alignment horizontal="center" shrinkToFit="1"/>
      <protection/>
    </xf>
    <xf numFmtId="0" fontId="10" fillId="0" borderId="1" xfId="24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1" xfId="24" applyFont="1" applyFill="1" applyBorder="1" applyAlignment="1">
      <alignment horizontal="left" vertical="center" shrinkToFit="1"/>
      <protection/>
    </xf>
    <xf numFmtId="0" fontId="10" fillId="0" borderId="1" xfId="0" applyFont="1" applyFill="1" applyBorder="1" applyAlignment="1">
      <alignment horizontal="left" vertical="center" shrinkToFit="1"/>
    </xf>
    <xf numFmtId="0" fontId="10" fillId="0" borderId="0" xfId="24" applyFont="1" applyFill="1" applyBorder="1" applyAlignment="1">
      <alignment horizontal="center" vertical="center" shrinkToFit="1"/>
      <protection/>
    </xf>
    <xf numFmtId="1" fontId="10" fillId="0" borderId="1" xfId="0" applyNumberFormat="1" applyFont="1" applyFill="1" applyBorder="1" applyAlignment="1">
      <alignment horizontal="center" shrinkToFit="1"/>
    </xf>
    <xf numFmtId="41" fontId="10" fillId="0" borderId="1" xfId="23" applyNumberFormat="1" applyFont="1" applyFill="1" applyBorder="1" applyAlignment="1">
      <alignment horizontal="center" vertical="center" shrinkToFit="1"/>
      <protection/>
    </xf>
    <xf numFmtId="49" fontId="10" fillId="0" borderId="1" xfId="23" applyNumberFormat="1" applyFont="1" applyFill="1" applyBorder="1" applyAlignment="1">
      <alignment horizontal="center" vertical="center" shrinkToFit="1"/>
      <protection/>
    </xf>
    <xf numFmtId="0" fontId="10" fillId="3" borderId="1" xfId="0" applyFont="1" applyFill="1" applyBorder="1" applyAlignment="1">
      <alignment horizontal="center" vertical="center" shrinkToFit="1"/>
    </xf>
    <xf numFmtId="49" fontId="10" fillId="0" borderId="0" xfId="23" applyNumberFormat="1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 quotePrefix="1">
      <alignment horizontal="center" vertical="center" shrinkToFit="1"/>
    </xf>
    <xf numFmtId="0" fontId="10" fillId="0" borderId="1" xfId="24" applyFont="1" applyFill="1" applyBorder="1" applyAlignment="1">
      <alignment horizontal="left" wrapText="1"/>
      <protection/>
    </xf>
    <xf numFmtId="0" fontId="15" fillId="0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 quotePrefix="1">
      <alignment horizontal="center" vertical="center" wrapText="1"/>
    </xf>
    <xf numFmtId="0" fontId="3" fillId="3" borderId="0" xfId="24" applyFont="1" applyFill="1">
      <alignment/>
      <protection/>
    </xf>
    <xf numFmtId="0" fontId="14" fillId="0" borderId="1" xfId="24" applyFont="1" applyFill="1" applyBorder="1" applyAlignment="1">
      <alignment horizontal="left" vertical="center" shrinkToFit="1"/>
      <protection/>
    </xf>
    <xf numFmtId="49" fontId="10" fillId="0" borderId="1" xfId="0" applyNumberFormat="1" applyFont="1" applyFill="1" applyBorder="1" applyAlignment="1">
      <alignment horizontal="center"/>
    </xf>
    <xf numFmtId="49" fontId="3" fillId="0" borderId="1" xfId="23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3" fillId="2" borderId="1" xfId="24" applyFont="1" applyFill="1" applyBorder="1" applyAlignment="1">
      <alignment wrapText="1"/>
      <protection/>
    </xf>
    <xf numFmtId="0" fontId="10" fillId="0" borderId="1" xfId="23" applyFont="1" applyFill="1" applyBorder="1" applyAlignment="1">
      <alignment horizontal="center" vertical="center" shrinkToFit="1"/>
      <protection/>
    </xf>
    <xf numFmtId="41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23" applyNumberFormat="1" applyFont="1" applyFill="1" applyBorder="1" applyAlignment="1">
      <alignment horizontal="center" wrapText="1"/>
      <protection/>
    </xf>
    <xf numFmtId="0" fontId="10" fillId="0" borderId="0" xfId="23" applyFont="1" applyFill="1" applyBorder="1" applyAlignment="1">
      <alignment horizontal="center" vertical="center" shrinkToFit="1"/>
      <protection/>
    </xf>
    <xf numFmtId="0" fontId="10" fillId="3" borderId="1" xfId="0" applyFont="1" applyFill="1" applyBorder="1" applyAlignment="1">
      <alignment horizontal="center" shrinkToFit="1"/>
    </xf>
    <xf numFmtId="0" fontId="10" fillId="0" borderId="1" xfId="21" applyFont="1" applyFill="1" applyBorder="1" applyAlignment="1">
      <alignment horizontal="center" vertical="center" shrinkToFit="1"/>
      <protection/>
    </xf>
    <xf numFmtId="0" fontId="10" fillId="0" borderId="1" xfId="0" applyFont="1" applyFill="1" applyBorder="1" applyAlignment="1">
      <alignment horizontal="center" wrapText="1"/>
    </xf>
    <xf numFmtId="0" fontId="10" fillId="0" borderId="1" xfId="24" applyFont="1" applyFill="1" applyBorder="1" applyAlignment="1">
      <alignment vertical="center" shrinkToFit="1"/>
      <protection/>
    </xf>
    <xf numFmtId="49" fontId="16" fillId="0" borderId="1" xfId="23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left" vertical="center" wrapText="1" shrinkToFit="1"/>
      <protection/>
    </xf>
    <xf numFmtId="0" fontId="10" fillId="0" borderId="1" xfId="0" applyFont="1" applyFill="1" applyBorder="1" applyAlignment="1">
      <alignment horizontal="left" vertical="top" wrapText="1"/>
    </xf>
    <xf numFmtId="49" fontId="17" fillId="0" borderId="0" xfId="23" applyNumberFormat="1" applyFont="1" applyFill="1" applyBorder="1" applyAlignment="1">
      <alignment horizontal="center" vertical="center"/>
      <protection/>
    </xf>
    <xf numFmtId="0" fontId="10" fillId="3" borderId="1" xfId="23" applyFont="1" applyFill="1" applyBorder="1" applyAlignment="1">
      <alignment horizontal="center" vertical="center" shrinkToFit="1"/>
      <protection/>
    </xf>
    <xf numFmtId="0" fontId="10" fillId="3" borderId="1" xfId="0" applyFont="1" applyFill="1" applyBorder="1" applyAlignment="1">
      <alignment horizontal="center"/>
    </xf>
    <xf numFmtId="49" fontId="18" fillId="0" borderId="1" xfId="23" applyNumberFormat="1" applyFont="1" applyFill="1" applyBorder="1" applyAlignment="1">
      <alignment horizontal="center" wrapText="1"/>
      <protection/>
    </xf>
    <xf numFmtId="0" fontId="10" fillId="0" borderId="1" xfId="24" applyFont="1" applyFill="1" applyBorder="1" applyAlignment="1" quotePrefix="1">
      <alignment horizontal="center" shrinkToFit="1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16" fillId="3" borderId="1" xfId="24" applyFont="1" applyFill="1" applyBorder="1" applyAlignment="1">
      <alignment horizontal="center" vertical="center" shrinkToFit="1"/>
      <protection/>
    </xf>
    <xf numFmtId="49" fontId="10" fillId="0" borderId="0" xfId="24" applyNumberFormat="1" applyFont="1" applyFill="1" applyBorder="1">
      <alignment/>
      <protection/>
    </xf>
    <xf numFmtId="0" fontId="16" fillId="3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wrapText="1"/>
    </xf>
    <xf numFmtId="49" fontId="10" fillId="0" borderId="1" xfId="24" applyNumberFormat="1" applyFont="1" applyFill="1" applyBorder="1">
      <alignment/>
      <protection/>
    </xf>
    <xf numFmtId="0" fontId="19" fillId="0" borderId="0" xfId="24" applyFont="1" applyFill="1">
      <alignment/>
      <protection/>
    </xf>
    <xf numFmtId="0" fontId="3" fillId="0" borderId="0" xfId="0" applyFont="1" applyFill="1" applyAlignment="1">
      <alignment vertical="top" wrapText="1"/>
    </xf>
    <xf numFmtId="0" fontId="19" fillId="0" borderId="0" xfId="24" applyFont="1" applyFill="1" applyAlignment="1">
      <alignment horizontal="center"/>
      <protection/>
    </xf>
    <xf numFmtId="0" fontId="19" fillId="0" borderId="0" xfId="24" applyFont="1" applyFill="1" applyAlignment="1">
      <alignment/>
      <protection/>
    </xf>
    <xf numFmtId="0" fontId="20" fillId="0" borderId="0" xfId="24" applyFont="1" applyFill="1" applyBorder="1" applyAlignment="1">
      <alignment horizontal="left" vertical="center"/>
      <protection/>
    </xf>
    <xf numFmtId="0" fontId="21" fillId="0" borderId="0" xfId="20" applyFont="1" applyFill="1">
      <alignment/>
      <protection/>
    </xf>
    <xf numFmtId="0" fontId="22" fillId="0" borderId="4" xfId="20" applyFont="1" applyFill="1" applyBorder="1" applyAlignment="1">
      <alignment horizontal="left" vertical="center" wrapText="1"/>
      <protection/>
    </xf>
    <xf numFmtId="0" fontId="22" fillId="0" borderId="4" xfId="20" applyFont="1" applyFill="1" applyBorder="1" applyAlignment="1">
      <alignment horizontal="left" vertical="center" wrapText="1"/>
      <protection/>
    </xf>
    <xf numFmtId="0" fontId="23" fillId="0" borderId="4" xfId="20" applyFont="1" applyFill="1" applyBorder="1" applyAlignment="1">
      <alignment horizontal="left" vertical="center" wrapText="1"/>
      <protection/>
    </xf>
    <xf numFmtId="0" fontId="23" fillId="0" borderId="4" xfId="20" applyFont="1" applyFill="1" applyBorder="1" applyAlignment="1">
      <alignment horizontal="center" vertical="center" wrapText="1"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 wrapText="1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2" fillId="0" borderId="0" xfId="20" applyFont="1" applyFill="1" applyAlignment="1">
      <alignment horizontal="left" vertical="center" shrinkToFit="1"/>
      <protection/>
    </xf>
    <xf numFmtId="0" fontId="23" fillId="0" borderId="0" xfId="20" applyFont="1" applyFill="1" applyAlignment="1">
      <alignment horizontal="left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22" fillId="3" borderId="0" xfId="20" applyFont="1" applyFill="1" applyAlignment="1">
      <alignment horizontal="left" vertical="center" shrinkToFit="1"/>
      <protection/>
    </xf>
    <xf numFmtId="0" fontId="22" fillId="0" borderId="0" xfId="20" applyFont="1" applyFill="1" applyAlignment="1">
      <alignment horizontal="left" vertical="center" wrapText="1"/>
      <protection/>
    </xf>
    <xf numFmtId="0" fontId="22" fillId="0" borderId="0" xfId="20" applyFont="1" applyFill="1" applyBorder="1" applyAlignment="1">
      <alignment horizontal="center" vertical="center" wrapText="1"/>
      <protection/>
    </xf>
    <xf numFmtId="0" fontId="22" fillId="0" borderId="0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wrapText="1"/>
      <protection/>
    </xf>
    <xf numFmtId="0" fontId="21" fillId="0" borderId="0" xfId="20" applyFont="1" applyFill="1" applyAlignment="1">
      <alignment wrapText="1"/>
      <protection/>
    </xf>
    <xf numFmtId="0" fontId="3" fillId="0" borderId="0" xfId="20" applyFont="1" applyFill="1" applyAlignment="1">
      <alignment shrinkToFit="1"/>
      <protection/>
    </xf>
    <xf numFmtId="0" fontId="3" fillId="0" borderId="0" xfId="20" applyFont="1" applyFill="1" applyAlignment="1">
      <alignment horizontal="center" wrapText="1"/>
      <protection/>
    </xf>
    <xf numFmtId="0" fontId="3" fillId="0" borderId="0" xfId="20" applyFont="1" applyFill="1" applyAlignment="1">
      <alignment horizontal="center"/>
      <protection/>
    </xf>
    <xf numFmtId="0" fontId="22" fillId="0" borderId="0" xfId="20" applyFont="1" applyFill="1" applyAlignment="1">
      <alignment horizontal="center" vertical="center" wrapText="1"/>
      <protection/>
    </xf>
    <xf numFmtId="0" fontId="22" fillId="0" borderId="0" xfId="20" applyFont="1" applyFill="1" applyAlignment="1">
      <alignment/>
      <protection/>
    </xf>
    <xf numFmtId="0" fontId="22" fillId="0" borderId="0" xfId="20" applyFont="1" applyFill="1" applyAlignment="1">
      <alignment vertical="center" wrapText="1"/>
      <protection/>
    </xf>
    <xf numFmtId="0" fontId="22" fillId="0" borderId="0" xfId="20" applyFont="1" applyFill="1" applyBorder="1">
      <alignment/>
      <protection/>
    </xf>
    <xf numFmtId="49" fontId="22" fillId="0" borderId="0" xfId="20" applyNumberFormat="1" applyFont="1" applyFill="1" applyBorder="1">
      <alignment/>
      <protection/>
    </xf>
    <xf numFmtId="1" fontId="22" fillId="0" borderId="0" xfId="20" applyNumberFormat="1" applyFont="1" applyFill="1" applyBorder="1" applyAlignment="1">
      <alignment shrinkToFit="1"/>
      <protection/>
    </xf>
    <xf numFmtId="49" fontId="22" fillId="0" borderId="0" xfId="20" applyNumberFormat="1" applyFont="1" applyFill="1" applyAlignment="1">
      <alignment shrinkToFit="1"/>
      <protection/>
    </xf>
    <xf numFmtId="0" fontId="22" fillId="0" borderId="0" xfId="20" applyFont="1" applyFill="1" applyAlignment="1">
      <alignment horizontal="left" wrapText="1" shrinkToFit="1"/>
      <protection/>
    </xf>
    <xf numFmtId="0" fontId="22" fillId="0" borderId="0" xfId="20" applyFont="1" applyFill="1" applyBorder="1" applyAlignment="1">
      <alignment horizontal="center" wrapText="1"/>
      <protection/>
    </xf>
    <xf numFmtId="0" fontId="22" fillId="0" borderId="0" xfId="20" applyFont="1" applyFill="1" applyBorder="1" applyAlignment="1">
      <alignment/>
      <protection/>
    </xf>
    <xf numFmtId="49" fontId="22" fillId="0" borderId="0" xfId="20" applyNumberFormat="1" applyFont="1" applyFill="1" applyBorder="1" applyAlignment="1">
      <alignment/>
      <protection/>
    </xf>
    <xf numFmtId="49" fontId="22" fillId="0" borderId="0" xfId="20" applyNumberFormat="1" applyFont="1" applyFill="1" applyAlignment="1">
      <alignment horizontal="center" shrinkToFit="1"/>
      <protection/>
    </xf>
    <xf numFmtId="0" fontId="22" fillId="0" borderId="0" xfId="20" applyFont="1" applyFill="1">
      <alignment/>
      <protection/>
    </xf>
    <xf numFmtId="0" fontId="22" fillId="0" borderId="0" xfId="20" applyFont="1" applyFill="1" applyAlignment="1">
      <alignment shrinkToFit="1"/>
      <protection/>
    </xf>
    <xf numFmtId="0" fontId="22" fillId="0" borderId="0" xfId="20" applyFont="1" applyFill="1" applyBorder="1" applyAlignment="1">
      <alignment shrinkToFit="1"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Fill="1" applyBorder="1" applyAlignment="1">
      <alignment shrinkToFit="1"/>
      <protection/>
    </xf>
    <xf numFmtId="0" fontId="3" fillId="0" borderId="0" xfId="20" applyFont="1" applyFill="1" applyBorder="1">
      <alignment/>
      <protection/>
    </xf>
    <xf numFmtId="49" fontId="3" fillId="0" borderId="0" xfId="20" applyNumberFormat="1" applyFont="1" applyFill="1" applyBorder="1">
      <alignment/>
      <protection/>
    </xf>
    <xf numFmtId="1" fontId="3" fillId="0" borderId="0" xfId="20" applyNumberFormat="1" applyFont="1" applyFill="1" applyBorder="1" applyAlignment="1">
      <alignment shrinkToFit="1"/>
      <protection/>
    </xf>
    <xf numFmtId="49" fontId="3" fillId="0" borderId="0" xfId="20" applyNumberFormat="1" applyFont="1" applyFill="1" applyAlignment="1">
      <alignment horizontal="center" shrinkToFit="1"/>
      <protection/>
    </xf>
    <xf numFmtId="49" fontId="3" fillId="0" borderId="0" xfId="20" applyNumberFormat="1" applyFont="1" applyFill="1" applyAlignment="1">
      <alignment shrinkToFit="1"/>
      <protection/>
    </xf>
    <xf numFmtId="49" fontId="24" fillId="0" borderId="0" xfId="20" applyNumberFormat="1" applyFont="1" applyFill="1" applyAlignment="1">
      <alignment horizontal="center" shrinkToFit="1"/>
      <protection/>
    </xf>
    <xf numFmtId="49" fontId="3" fillId="0" borderId="0" xfId="20" applyNumberFormat="1" applyFont="1" applyFill="1" applyAlignment="1">
      <alignment horizontal="center" shrinkToFi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Bieu do HCKT K6" xfId="19"/>
    <cellStyle name="Normal_lichthichinhthucki11213" xfId="20"/>
    <cellStyle name="Normal_Lien thong trung cap len dai hoc K1(2010-2011)" xfId="21"/>
    <cellStyle name="Normal_Quyuoctenbomon" xfId="22"/>
    <cellStyle name="Normal_Sheet1" xfId="23"/>
    <cellStyle name="Normal_TKB HKII (12-13) quyet 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du%20lieu%20tren%20mang\dk_hk1_2013_2014_KTDK_27052013_10h27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TC_SVDK"/>
      <sheetName val="LopHocPhan"/>
      <sheetName val="SV_ChuaDK"/>
      <sheetName val="ChiTiet_DK1"/>
      <sheetName val="ChiTiet_DK2"/>
      <sheetName val="18sv "/>
      <sheetName val="1354CEMG2711"/>
      <sheetName val="1356ANST0211"/>
      <sheetName val="Sheet1"/>
    </sheetNames>
    <sheetDataSet>
      <sheetData sheetId="1">
        <row r="2">
          <cell r="C2" t="str">
            <v>1351ENTI0111</v>
          </cell>
          <cell r="D2" t="str">
            <v>Cơ sở văn hóa Việt Nam</v>
          </cell>
          <cell r="E2">
            <v>2</v>
          </cell>
          <cell r="F2">
            <v>2</v>
          </cell>
        </row>
        <row r="3">
          <cell r="C3" t="str">
            <v>1352ENTI0111</v>
          </cell>
          <cell r="D3" t="str">
            <v>Cơ sở văn hóa Việt Nam</v>
          </cell>
          <cell r="E3">
            <v>2</v>
          </cell>
          <cell r="F3">
            <v>1</v>
          </cell>
        </row>
        <row r="4">
          <cell r="C4" t="str">
            <v>1353ENTI0111</v>
          </cell>
          <cell r="D4" t="str">
            <v>Cơ sở văn hóa Việt Nam</v>
          </cell>
          <cell r="E4">
            <v>2</v>
          </cell>
          <cell r="F4">
            <v>3</v>
          </cell>
        </row>
        <row r="5">
          <cell r="C5" t="str">
            <v>1353TECO0111</v>
          </cell>
          <cell r="D5" t="str">
            <v>Kinh tế thương mại đại cương</v>
          </cell>
          <cell r="E5">
            <v>2</v>
          </cell>
          <cell r="F5">
            <v>0</v>
          </cell>
        </row>
        <row r="6">
          <cell r="C6" t="str">
            <v>1352TECO0111</v>
          </cell>
          <cell r="D6" t="str">
            <v>Kinh tế thương mại đại cương</v>
          </cell>
          <cell r="E6">
            <v>2</v>
          </cell>
          <cell r="F6">
            <v>1</v>
          </cell>
        </row>
        <row r="7">
          <cell r="C7" t="str">
            <v>1351TECO0111</v>
          </cell>
          <cell r="D7" t="str">
            <v>Kinh tế thương mại đại cương</v>
          </cell>
          <cell r="E7">
            <v>2</v>
          </cell>
          <cell r="F7">
            <v>5</v>
          </cell>
        </row>
        <row r="8">
          <cell r="C8" t="str">
            <v>1351MIEC0111</v>
          </cell>
          <cell r="D8" t="str">
            <v>Kinh tế vi mô 1</v>
          </cell>
          <cell r="E8">
            <v>3</v>
          </cell>
          <cell r="F8">
            <v>1</v>
          </cell>
        </row>
        <row r="9">
          <cell r="C9" t="str">
            <v>1352MIEC0111</v>
          </cell>
          <cell r="D9" t="str">
            <v>Kinh tế vi mô 1</v>
          </cell>
          <cell r="E9">
            <v>3</v>
          </cell>
          <cell r="F9">
            <v>0</v>
          </cell>
        </row>
        <row r="10">
          <cell r="C10" t="str">
            <v>1353MIEC0111</v>
          </cell>
          <cell r="D10" t="str">
            <v>Kinh tế vi mô 1</v>
          </cell>
          <cell r="E10">
            <v>3</v>
          </cell>
          <cell r="F10">
            <v>0</v>
          </cell>
        </row>
        <row r="11">
          <cell r="C11" t="str">
            <v>1354MIEC0111</v>
          </cell>
          <cell r="D11" t="str">
            <v>Kinh tế vi mô 1</v>
          </cell>
          <cell r="E11">
            <v>3</v>
          </cell>
          <cell r="F11">
            <v>0</v>
          </cell>
        </row>
        <row r="12">
          <cell r="C12" t="str">
            <v>1355MIEC0111</v>
          </cell>
          <cell r="D12" t="str">
            <v>Kinh tế vi mô 1</v>
          </cell>
          <cell r="E12">
            <v>3</v>
          </cell>
          <cell r="F12">
            <v>9</v>
          </cell>
        </row>
        <row r="13">
          <cell r="C13" t="str">
            <v>1356MIEC0111</v>
          </cell>
          <cell r="D13" t="str">
            <v>Kinh tế vi mô 1</v>
          </cell>
          <cell r="E13">
            <v>3</v>
          </cell>
          <cell r="F13">
            <v>0</v>
          </cell>
        </row>
        <row r="14">
          <cell r="C14" t="str">
            <v>1357MIEC0111</v>
          </cell>
          <cell r="D14" t="str">
            <v>Kinh tế vi mô 1</v>
          </cell>
          <cell r="E14">
            <v>3</v>
          </cell>
          <cell r="F14">
            <v>0</v>
          </cell>
        </row>
        <row r="15">
          <cell r="C15" t="str">
            <v>1358MIEC0111</v>
          </cell>
          <cell r="D15" t="str">
            <v>Kinh tế vi mô 1</v>
          </cell>
          <cell r="E15">
            <v>3</v>
          </cell>
          <cell r="F15">
            <v>0</v>
          </cell>
        </row>
        <row r="16">
          <cell r="C16" t="str">
            <v>1359MIEC0111</v>
          </cell>
          <cell r="D16" t="str">
            <v>Kinh tế vi mô 1</v>
          </cell>
          <cell r="E16">
            <v>3</v>
          </cell>
          <cell r="F16">
            <v>3</v>
          </cell>
        </row>
        <row r="17">
          <cell r="C17" t="str">
            <v>1360MIEC0111</v>
          </cell>
          <cell r="D17" t="str">
            <v>Kinh tế vi mô 1</v>
          </cell>
          <cell r="E17">
            <v>3</v>
          </cell>
          <cell r="F17">
            <v>1</v>
          </cell>
        </row>
        <row r="18">
          <cell r="C18" t="str">
            <v>1361MIEC0111</v>
          </cell>
          <cell r="D18" t="str">
            <v>Kinh tế vi mô 1</v>
          </cell>
          <cell r="E18">
            <v>3</v>
          </cell>
          <cell r="F18">
            <v>0</v>
          </cell>
        </row>
        <row r="19">
          <cell r="C19" t="str">
            <v>1362MIEC0111</v>
          </cell>
          <cell r="D19" t="str">
            <v>Kinh tế vi mô 1</v>
          </cell>
          <cell r="E19">
            <v>3</v>
          </cell>
          <cell r="F19">
            <v>0</v>
          </cell>
        </row>
        <row r="20">
          <cell r="C20" t="str">
            <v>1363MIEC0111</v>
          </cell>
          <cell r="D20" t="str">
            <v>Kinh tế vi mô 1</v>
          </cell>
          <cell r="E20">
            <v>3</v>
          </cell>
          <cell r="F20">
            <v>0</v>
          </cell>
        </row>
        <row r="21">
          <cell r="C21" t="str">
            <v>1364MIEC0111</v>
          </cell>
          <cell r="D21" t="str">
            <v>Kinh tế vi mô 1</v>
          </cell>
          <cell r="E21">
            <v>3</v>
          </cell>
          <cell r="F21">
            <v>0</v>
          </cell>
        </row>
        <row r="22">
          <cell r="C22" t="str">
            <v>1365MIEC0111</v>
          </cell>
          <cell r="D22" t="str">
            <v>Kinh tế vi mô 1</v>
          </cell>
          <cell r="E22">
            <v>3</v>
          </cell>
          <cell r="F22">
            <v>0</v>
          </cell>
        </row>
        <row r="23">
          <cell r="C23" t="str">
            <v>1366MIEC0111</v>
          </cell>
          <cell r="D23" t="str">
            <v>Kinh tế vi mô 1</v>
          </cell>
          <cell r="E23">
            <v>3</v>
          </cell>
          <cell r="F23">
            <v>0</v>
          </cell>
        </row>
        <row r="24">
          <cell r="C24" t="str">
            <v>1367MIEC0111</v>
          </cell>
          <cell r="D24" t="str">
            <v>Kinh tế vi mô 1</v>
          </cell>
          <cell r="E24">
            <v>3</v>
          </cell>
          <cell r="F24">
            <v>0</v>
          </cell>
        </row>
        <row r="25">
          <cell r="C25" t="str">
            <v>1368MIEC0111</v>
          </cell>
          <cell r="D25" t="str">
            <v>Kinh tế vi mô 1</v>
          </cell>
          <cell r="E25">
            <v>3</v>
          </cell>
          <cell r="F25">
            <v>3</v>
          </cell>
        </row>
        <row r="26">
          <cell r="C26" t="str">
            <v>1369MIEC0111</v>
          </cell>
          <cell r="D26" t="str">
            <v>Kinh tế vi mô 1</v>
          </cell>
          <cell r="E26">
            <v>3</v>
          </cell>
          <cell r="F26">
            <v>0</v>
          </cell>
        </row>
        <row r="27">
          <cell r="C27" t="str">
            <v>1370MIEC0111</v>
          </cell>
          <cell r="D27" t="str">
            <v>Kinh tế vi mô 1</v>
          </cell>
          <cell r="E27">
            <v>3</v>
          </cell>
          <cell r="F27">
            <v>0</v>
          </cell>
        </row>
        <row r="28">
          <cell r="C28" t="str">
            <v>1371MIEC0111</v>
          </cell>
          <cell r="D28" t="str">
            <v>Kinh tế vi mô 1</v>
          </cell>
          <cell r="E28">
            <v>3</v>
          </cell>
          <cell r="F28">
            <v>0</v>
          </cell>
        </row>
        <row r="29">
          <cell r="C29" t="str">
            <v>1372MIEC0111</v>
          </cell>
          <cell r="D29" t="str">
            <v>Kinh tế vi mô 1</v>
          </cell>
          <cell r="E29">
            <v>3</v>
          </cell>
          <cell r="F29">
            <v>0</v>
          </cell>
        </row>
        <row r="30">
          <cell r="C30" t="str">
            <v>1373MIEC0111</v>
          </cell>
          <cell r="D30" t="str">
            <v>Kinh tế vi mô 1</v>
          </cell>
          <cell r="E30">
            <v>3</v>
          </cell>
          <cell r="F30">
            <v>0</v>
          </cell>
        </row>
        <row r="31">
          <cell r="C31" t="str">
            <v>1374MIEC0111</v>
          </cell>
          <cell r="D31" t="str">
            <v>Kinh tế vi mô 1</v>
          </cell>
          <cell r="E31">
            <v>3</v>
          </cell>
          <cell r="F31">
            <v>1</v>
          </cell>
        </row>
        <row r="32">
          <cell r="C32" t="str">
            <v>1375MIEC0111</v>
          </cell>
          <cell r="D32" t="str">
            <v>Kinh tế vi mô 1</v>
          </cell>
          <cell r="E32">
            <v>3</v>
          </cell>
          <cell r="F32">
            <v>0</v>
          </cell>
        </row>
        <row r="33">
          <cell r="C33" t="str">
            <v>1376MIEC0111</v>
          </cell>
          <cell r="D33" t="str">
            <v>Kinh tế vi mô 1</v>
          </cell>
          <cell r="E33">
            <v>3</v>
          </cell>
          <cell r="F33">
            <v>4</v>
          </cell>
        </row>
        <row r="34">
          <cell r="C34" t="str">
            <v>1377MIEC0111</v>
          </cell>
          <cell r="D34" t="str">
            <v>Kinh tế vi mô 1</v>
          </cell>
          <cell r="E34">
            <v>3</v>
          </cell>
          <cell r="F34">
            <v>0</v>
          </cell>
        </row>
        <row r="35">
          <cell r="C35" t="str">
            <v>1352MLNP0911</v>
          </cell>
          <cell r="D35" t="str">
            <v>Logic học</v>
          </cell>
          <cell r="E35">
            <v>2</v>
          </cell>
          <cell r="F35">
            <v>0</v>
          </cell>
        </row>
        <row r="36">
          <cell r="C36" t="str">
            <v>1351MLNP0911</v>
          </cell>
          <cell r="D36" t="str">
            <v>Logic học</v>
          </cell>
          <cell r="E36">
            <v>2</v>
          </cell>
          <cell r="F36">
            <v>3</v>
          </cell>
        </row>
        <row r="37">
          <cell r="C37" t="str">
            <v>1352BLAW0511</v>
          </cell>
          <cell r="D37" t="str">
            <v>Lý luận Nhà nước và Pháp luật </v>
          </cell>
          <cell r="E37">
            <v>3</v>
          </cell>
          <cell r="F37">
            <v>0</v>
          </cell>
        </row>
        <row r="38">
          <cell r="C38" t="str">
            <v>1351BLAW0511</v>
          </cell>
          <cell r="D38" t="str">
            <v>Lý luận Nhà nước và Pháp luật </v>
          </cell>
          <cell r="E38">
            <v>3</v>
          </cell>
          <cell r="F38">
            <v>0</v>
          </cell>
        </row>
        <row r="39">
          <cell r="C39" t="str">
            <v>1350GDTC0121</v>
          </cell>
          <cell r="D39" t="str">
            <v>Lý thuyết TD và nhảy cao</v>
          </cell>
          <cell r="E39">
            <v>1</v>
          </cell>
          <cell r="F39">
            <v>0</v>
          </cell>
        </row>
        <row r="40">
          <cell r="C40" t="str">
            <v>1351GDTC0121</v>
          </cell>
          <cell r="D40" t="str">
            <v>Lý thuyết TD và nhảy cao</v>
          </cell>
          <cell r="E40">
            <v>1</v>
          </cell>
          <cell r="F40">
            <v>0</v>
          </cell>
        </row>
        <row r="41">
          <cell r="C41" t="str">
            <v>1352GDTC0121</v>
          </cell>
          <cell r="D41" t="str">
            <v>Lý thuyết TD và nhảy cao</v>
          </cell>
          <cell r="E41">
            <v>1</v>
          </cell>
          <cell r="F41">
            <v>0</v>
          </cell>
        </row>
        <row r="42">
          <cell r="C42" t="str">
            <v>1366GDTC0121</v>
          </cell>
          <cell r="D42" t="str">
            <v>Lý thuyết TD và nhảy cao</v>
          </cell>
          <cell r="E42">
            <v>1</v>
          </cell>
          <cell r="F42">
            <v>0</v>
          </cell>
        </row>
        <row r="43">
          <cell r="C43" t="str">
            <v>1365GDTC0121</v>
          </cell>
          <cell r="D43" t="str">
            <v>Lý thuyết TD và nhảy cao</v>
          </cell>
          <cell r="E43">
            <v>1</v>
          </cell>
          <cell r="F43">
            <v>0</v>
          </cell>
        </row>
        <row r="44">
          <cell r="C44" t="str">
            <v>1364GDTC0121</v>
          </cell>
          <cell r="D44" t="str">
            <v>Lý thuyết TD và nhảy cao</v>
          </cell>
          <cell r="E44">
            <v>1</v>
          </cell>
          <cell r="F44">
            <v>0</v>
          </cell>
        </row>
        <row r="45">
          <cell r="C45" t="str">
            <v>1363GDTC0121</v>
          </cell>
          <cell r="D45" t="str">
            <v>Lý thuyết TD và nhảy cao</v>
          </cell>
          <cell r="E45">
            <v>1</v>
          </cell>
          <cell r="F45">
            <v>0</v>
          </cell>
        </row>
        <row r="46">
          <cell r="C46" t="str">
            <v>1362GDTC0121</v>
          </cell>
          <cell r="D46" t="str">
            <v>Lý thuyết TD và nhảy cao</v>
          </cell>
          <cell r="E46">
            <v>1</v>
          </cell>
          <cell r="F46">
            <v>0</v>
          </cell>
        </row>
        <row r="47">
          <cell r="C47" t="str">
            <v>1361GDTC0121</v>
          </cell>
          <cell r="D47" t="str">
            <v>Lý thuyết TD và nhảy cao</v>
          </cell>
          <cell r="E47">
            <v>1</v>
          </cell>
          <cell r="F47">
            <v>0</v>
          </cell>
        </row>
        <row r="48">
          <cell r="C48" t="str">
            <v>1360GDTC0121</v>
          </cell>
          <cell r="D48" t="str">
            <v>Lý thuyết TD và nhảy cao</v>
          </cell>
          <cell r="E48">
            <v>1</v>
          </cell>
          <cell r="F48">
            <v>0</v>
          </cell>
        </row>
        <row r="49">
          <cell r="C49" t="str">
            <v>1359GDTC0121</v>
          </cell>
          <cell r="D49" t="str">
            <v>Lý thuyết TD và nhảy cao</v>
          </cell>
          <cell r="E49">
            <v>1</v>
          </cell>
          <cell r="F49">
            <v>0</v>
          </cell>
        </row>
        <row r="50">
          <cell r="C50" t="str">
            <v>1358GDTC0121</v>
          </cell>
          <cell r="D50" t="str">
            <v>Lý thuyết TD và nhảy cao</v>
          </cell>
          <cell r="E50">
            <v>1</v>
          </cell>
          <cell r="F50">
            <v>0</v>
          </cell>
        </row>
        <row r="51">
          <cell r="C51" t="str">
            <v>1357GDTC0121</v>
          </cell>
          <cell r="D51" t="str">
            <v>Lý thuyết TD và nhảy cao</v>
          </cell>
          <cell r="E51">
            <v>1</v>
          </cell>
          <cell r="F51">
            <v>0</v>
          </cell>
        </row>
        <row r="52">
          <cell r="C52" t="str">
            <v>1356GDTC0121</v>
          </cell>
          <cell r="D52" t="str">
            <v>Lý thuyết TD và nhảy cao</v>
          </cell>
          <cell r="E52">
            <v>1</v>
          </cell>
          <cell r="F52">
            <v>0</v>
          </cell>
        </row>
        <row r="53">
          <cell r="C53" t="str">
            <v>1354GDTC0121</v>
          </cell>
          <cell r="D53" t="str">
            <v>Lý thuyết TD và nhảy cao</v>
          </cell>
          <cell r="E53">
            <v>1</v>
          </cell>
          <cell r="F53">
            <v>0</v>
          </cell>
        </row>
        <row r="54">
          <cell r="C54" t="str">
            <v>1353GDTC0121</v>
          </cell>
          <cell r="D54" t="str">
            <v>Lý thuyết TD và nhảy cao</v>
          </cell>
          <cell r="E54">
            <v>1</v>
          </cell>
          <cell r="F54">
            <v>0</v>
          </cell>
        </row>
        <row r="55">
          <cell r="C55" t="str">
            <v>1378GDTC0121</v>
          </cell>
          <cell r="D55" t="str">
            <v>Lý thuyết TD và nhảy cao</v>
          </cell>
          <cell r="E55">
            <v>1</v>
          </cell>
          <cell r="F55">
            <v>0</v>
          </cell>
        </row>
        <row r="56">
          <cell r="C56" t="str">
            <v>1377GDTC0121</v>
          </cell>
          <cell r="D56" t="str">
            <v>Lý thuyết TD và nhảy cao</v>
          </cell>
          <cell r="E56">
            <v>1</v>
          </cell>
          <cell r="F56">
            <v>0</v>
          </cell>
        </row>
        <row r="57">
          <cell r="C57" t="str">
            <v>1376GDTC0121</v>
          </cell>
          <cell r="D57" t="str">
            <v>Lý thuyết TD và nhảy cao</v>
          </cell>
          <cell r="E57">
            <v>1</v>
          </cell>
          <cell r="F57">
            <v>0</v>
          </cell>
        </row>
        <row r="58">
          <cell r="C58" t="str">
            <v>1379GDTC0121</v>
          </cell>
          <cell r="D58" t="str">
            <v>Lý thuyết TD và nhảy cao</v>
          </cell>
          <cell r="E58">
            <v>1</v>
          </cell>
          <cell r="F58">
            <v>0</v>
          </cell>
        </row>
        <row r="59">
          <cell r="C59" t="str">
            <v>1380GDTC0121</v>
          </cell>
          <cell r="D59" t="str">
            <v>Lý thuyết TD và nhảy cao</v>
          </cell>
          <cell r="E59">
            <v>1</v>
          </cell>
          <cell r="F59">
            <v>0</v>
          </cell>
        </row>
        <row r="60">
          <cell r="C60" t="str">
            <v>1381GDTC0121</v>
          </cell>
          <cell r="D60" t="str">
            <v>Lý thuyết TD và nhảy cao</v>
          </cell>
          <cell r="E60">
            <v>1</v>
          </cell>
          <cell r="F60">
            <v>0</v>
          </cell>
        </row>
        <row r="61">
          <cell r="C61" t="str">
            <v>1383GDTC0121</v>
          </cell>
          <cell r="D61" t="str">
            <v>Lý thuyết TD và nhảy cao</v>
          </cell>
          <cell r="E61">
            <v>1</v>
          </cell>
          <cell r="F61">
            <v>0</v>
          </cell>
        </row>
        <row r="62">
          <cell r="C62" t="str">
            <v>1384GDTC0121</v>
          </cell>
          <cell r="D62" t="str">
            <v>Lý thuyết TD và nhảy cao</v>
          </cell>
          <cell r="E62">
            <v>1</v>
          </cell>
          <cell r="F62">
            <v>0</v>
          </cell>
        </row>
        <row r="63">
          <cell r="C63" t="str">
            <v>1385GDTC0121</v>
          </cell>
          <cell r="D63" t="str">
            <v>Lý thuyết TD và nhảy cao</v>
          </cell>
          <cell r="E63">
            <v>1</v>
          </cell>
          <cell r="F63">
            <v>0</v>
          </cell>
        </row>
        <row r="64">
          <cell r="C64" t="str">
            <v>1386GDTC0121</v>
          </cell>
          <cell r="D64" t="str">
            <v>Lý thuyết TD và nhảy cao</v>
          </cell>
          <cell r="E64">
            <v>1</v>
          </cell>
          <cell r="F64">
            <v>0</v>
          </cell>
        </row>
        <row r="65">
          <cell r="C65" t="str">
            <v>1387GDTC0121</v>
          </cell>
          <cell r="D65" t="str">
            <v>Lý thuyết TD và nhảy cao</v>
          </cell>
          <cell r="E65">
            <v>1</v>
          </cell>
          <cell r="F65">
            <v>0</v>
          </cell>
        </row>
        <row r="66">
          <cell r="C66" t="str">
            <v>1388GDTC0121</v>
          </cell>
          <cell r="D66" t="str">
            <v>Lý thuyết TD và nhảy cao</v>
          </cell>
          <cell r="E66">
            <v>1</v>
          </cell>
          <cell r="F66">
            <v>0</v>
          </cell>
        </row>
        <row r="67">
          <cell r="C67" t="str">
            <v>1389GDTC0121</v>
          </cell>
          <cell r="D67" t="str">
            <v>Lý thuyết TD và nhảy cao</v>
          </cell>
          <cell r="E67">
            <v>1</v>
          </cell>
          <cell r="F67">
            <v>0</v>
          </cell>
        </row>
        <row r="68">
          <cell r="C68" t="str">
            <v>1375GDTC0121</v>
          </cell>
          <cell r="D68" t="str">
            <v>Lý thuyết TD và nhảy cao</v>
          </cell>
          <cell r="E68">
            <v>1</v>
          </cell>
          <cell r="F68">
            <v>0</v>
          </cell>
        </row>
        <row r="69">
          <cell r="C69" t="str">
            <v>1373GDTC0121</v>
          </cell>
          <cell r="D69" t="str">
            <v>Lý thuyết TD và nhảy cao</v>
          </cell>
          <cell r="E69">
            <v>1</v>
          </cell>
          <cell r="F69">
            <v>0</v>
          </cell>
        </row>
        <row r="70">
          <cell r="C70" t="str">
            <v>1374GDTC0121</v>
          </cell>
          <cell r="D70" t="str">
            <v>Lý thuyết TD và nhảy cao</v>
          </cell>
          <cell r="E70">
            <v>1</v>
          </cell>
          <cell r="F70">
            <v>0</v>
          </cell>
        </row>
        <row r="71">
          <cell r="C71" t="str">
            <v>1372GDTC0121</v>
          </cell>
          <cell r="D71" t="str">
            <v>Lý thuyết TD và nhảy cao</v>
          </cell>
          <cell r="E71">
            <v>1</v>
          </cell>
          <cell r="F71">
            <v>0</v>
          </cell>
        </row>
        <row r="72">
          <cell r="C72" t="str">
            <v>1371GDTC0121</v>
          </cell>
          <cell r="D72" t="str">
            <v>Lý thuyết TD và nhảy cao</v>
          </cell>
          <cell r="E72">
            <v>1</v>
          </cell>
          <cell r="F72">
            <v>0</v>
          </cell>
        </row>
        <row r="73">
          <cell r="C73" t="str">
            <v>1370GDTC0121</v>
          </cell>
          <cell r="D73" t="str">
            <v>Lý thuyết TD và nhảy cao</v>
          </cell>
          <cell r="E73">
            <v>1</v>
          </cell>
          <cell r="F73">
            <v>0</v>
          </cell>
        </row>
        <row r="74">
          <cell r="C74" t="str">
            <v>1369GDTC0121</v>
          </cell>
          <cell r="D74" t="str">
            <v>Lý thuyết TD và nhảy cao</v>
          </cell>
          <cell r="E74">
            <v>1</v>
          </cell>
          <cell r="F74">
            <v>0</v>
          </cell>
        </row>
        <row r="75">
          <cell r="C75" t="str">
            <v>1368GDTC0121</v>
          </cell>
          <cell r="D75" t="str">
            <v>Lý thuyết TD và nhảy cao</v>
          </cell>
          <cell r="E75">
            <v>1</v>
          </cell>
          <cell r="F75">
            <v>0</v>
          </cell>
        </row>
        <row r="76">
          <cell r="C76" t="str">
            <v>1367GDTC0121</v>
          </cell>
          <cell r="D76" t="str">
            <v>Lý thuyết TD và nhảy cao</v>
          </cell>
          <cell r="E76">
            <v>1</v>
          </cell>
          <cell r="F76">
            <v>0</v>
          </cell>
        </row>
        <row r="77">
          <cell r="C77" t="str">
            <v>1367MLNP0111</v>
          </cell>
          <cell r="D77" t="str">
            <v>Những nguyên lý cơ bản của chủ nghĩa Mác - Lênin 1</v>
          </cell>
          <cell r="E77">
            <v>2</v>
          </cell>
          <cell r="F77">
            <v>5</v>
          </cell>
        </row>
        <row r="78">
          <cell r="C78" t="str">
            <v>1369MLNP0111</v>
          </cell>
          <cell r="D78" t="str">
            <v>Những nguyên lý cơ bản của chủ nghĩa Mác - Lênin 1</v>
          </cell>
          <cell r="E78">
            <v>2</v>
          </cell>
          <cell r="F78">
            <v>0</v>
          </cell>
        </row>
        <row r="79">
          <cell r="C79" t="str">
            <v>1368MLNP0111</v>
          </cell>
          <cell r="D79" t="str">
            <v>Những nguyên lý cơ bản của chủ nghĩa Mác - Lênin 1</v>
          </cell>
          <cell r="E79">
            <v>2</v>
          </cell>
          <cell r="F79">
            <v>1</v>
          </cell>
        </row>
        <row r="80">
          <cell r="C80" t="str">
            <v>1370MLNP0111</v>
          </cell>
          <cell r="D80" t="str">
            <v>Những nguyên lý cơ bản của chủ nghĩa Mác - Lênin 1</v>
          </cell>
          <cell r="E80">
            <v>2</v>
          </cell>
          <cell r="F80">
            <v>0</v>
          </cell>
        </row>
        <row r="81">
          <cell r="C81" t="str">
            <v>1371MLNP0111</v>
          </cell>
          <cell r="D81" t="str">
            <v>Những nguyên lý cơ bản của chủ nghĩa Mác - Lênin 1</v>
          </cell>
          <cell r="E81">
            <v>2</v>
          </cell>
          <cell r="F81">
            <v>12</v>
          </cell>
        </row>
        <row r="82">
          <cell r="C82" t="str">
            <v>1372MLNP0111</v>
          </cell>
          <cell r="D82" t="str">
            <v>Những nguyên lý cơ bản của chủ nghĩa Mác - Lênin 1</v>
          </cell>
          <cell r="E82">
            <v>2</v>
          </cell>
          <cell r="F82">
            <v>0</v>
          </cell>
        </row>
        <row r="83">
          <cell r="C83" t="str">
            <v>1373MLNP0111</v>
          </cell>
          <cell r="D83" t="str">
            <v>Những nguyên lý cơ bản của chủ nghĩa Mác - Lênin 1</v>
          </cell>
          <cell r="E83">
            <v>2</v>
          </cell>
          <cell r="F83">
            <v>3</v>
          </cell>
        </row>
        <row r="84">
          <cell r="C84" t="str">
            <v>1375MLNP0111</v>
          </cell>
          <cell r="D84" t="str">
            <v>Những nguyên lý cơ bản của chủ nghĩa Mác - Lênin 1</v>
          </cell>
          <cell r="E84">
            <v>2</v>
          </cell>
          <cell r="F84">
            <v>0</v>
          </cell>
        </row>
        <row r="85">
          <cell r="C85" t="str">
            <v>1374MLNP0111</v>
          </cell>
          <cell r="D85" t="str">
            <v>Những nguyên lý cơ bản của chủ nghĩa Mác - Lênin 1</v>
          </cell>
          <cell r="E85">
            <v>2</v>
          </cell>
          <cell r="F85">
            <v>1</v>
          </cell>
        </row>
        <row r="86">
          <cell r="C86" t="str">
            <v>1376MLNP0111</v>
          </cell>
          <cell r="D86" t="str">
            <v>Những nguyên lý cơ bản của chủ nghĩa Mác - Lênin 1</v>
          </cell>
          <cell r="E86">
            <v>2</v>
          </cell>
          <cell r="F86">
            <v>0</v>
          </cell>
        </row>
        <row r="87">
          <cell r="C87" t="str">
            <v>1353MLNP0111</v>
          </cell>
          <cell r="D87" t="str">
            <v>Những nguyên lý cơ bản của chủ nghĩa Mác - Lênin 1</v>
          </cell>
          <cell r="E87">
            <v>2</v>
          </cell>
          <cell r="F87">
            <v>0</v>
          </cell>
        </row>
        <row r="88">
          <cell r="C88" t="str">
            <v>1354MLNP0111</v>
          </cell>
          <cell r="D88" t="str">
            <v>Những nguyên lý cơ bản của chủ nghĩa Mác - Lênin 1</v>
          </cell>
          <cell r="E88">
            <v>2</v>
          </cell>
          <cell r="F88">
            <v>0</v>
          </cell>
        </row>
        <row r="89">
          <cell r="C89" t="str">
            <v>1356MLNP0111</v>
          </cell>
          <cell r="D89" t="str">
            <v>Những nguyên lý cơ bản của chủ nghĩa Mác - Lênin 1</v>
          </cell>
          <cell r="E89">
            <v>2</v>
          </cell>
          <cell r="F89">
            <v>0</v>
          </cell>
        </row>
        <row r="90">
          <cell r="C90" t="str">
            <v>1355MLNP0111</v>
          </cell>
          <cell r="D90" t="str">
            <v>Những nguyên lý cơ bản của chủ nghĩa Mác - Lênin 1</v>
          </cell>
          <cell r="E90">
            <v>2</v>
          </cell>
          <cell r="F90">
            <v>13</v>
          </cell>
        </row>
        <row r="91">
          <cell r="C91" t="str">
            <v>1357MLNP0111</v>
          </cell>
          <cell r="D91" t="str">
            <v>Những nguyên lý cơ bản của chủ nghĩa Mác - Lênin 1</v>
          </cell>
          <cell r="E91">
            <v>2</v>
          </cell>
          <cell r="F91">
            <v>0</v>
          </cell>
        </row>
        <row r="92">
          <cell r="C92" t="str">
            <v>1358MLNP0111</v>
          </cell>
          <cell r="D92" t="str">
            <v>Những nguyên lý cơ bản của chủ nghĩa Mác - Lênin 1</v>
          </cell>
          <cell r="E92">
            <v>2</v>
          </cell>
          <cell r="F92">
            <v>0</v>
          </cell>
        </row>
        <row r="93">
          <cell r="C93" t="str">
            <v>1359MLNP0111</v>
          </cell>
          <cell r="D93" t="str">
            <v>Những nguyên lý cơ bản của chủ nghĩa Mác - Lênin 1</v>
          </cell>
          <cell r="E93">
            <v>2</v>
          </cell>
          <cell r="F93">
            <v>3</v>
          </cell>
        </row>
        <row r="94">
          <cell r="C94" t="str">
            <v>1360MLNP0111</v>
          </cell>
          <cell r="D94" t="str">
            <v>Những nguyên lý cơ bản của chủ nghĩa Mác - Lênin 1</v>
          </cell>
          <cell r="E94">
            <v>2</v>
          </cell>
          <cell r="F94">
            <v>2</v>
          </cell>
        </row>
        <row r="95">
          <cell r="C95" t="str">
            <v>1361MLNP0111</v>
          </cell>
          <cell r="D95" t="str">
            <v>Những nguyên lý cơ bản của chủ nghĩa Mác - Lênin 1</v>
          </cell>
          <cell r="E95">
            <v>2</v>
          </cell>
          <cell r="F95">
            <v>0</v>
          </cell>
        </row>
        <row r="96">
          <cell r="C96" t="str">
            <v>1362MLNP0111</v>
          </cell>
          <cell r="D96" t="str">
            <v>Những nguyên lý cơ bản của chủ nghĩa Mác - Lênin 1</v>
          </cell>
          <cell r="E96">
            <v>2</v>
          </cell>
          <cell r="F96">
            <v>0</v>
          </cell>
        </row>
        <row r="97">
          <cell r="C97" t="str">
            <v>1363MLNP0111</v>
          </cell>
          <cell r="D97" t="str">
            <v>Những nguyên lý cơ bản của chủ nghĩa Mác - Lênin 1</v>
          </cell>
          <cell r="E97">
            <v>2</v>
          </cell>
          <cell r="F97">
            <v>14</v>
          </cell>
        </row>
        <row r="98">
          <cell r="C98" t="str">
            <v>1364MLNP0111</v>
          </cell>
          <cell r="D98" t="str">
            <v>Những nguyên lý cơ bản của chủ nghĩa Mác - Lênin 1</v>
          </cell>
          <cell r="E98">
            <v>2</v>
          </cell>
          <cell r="F98">
            <v>1</v>
          </cell>
        </row>
        <row r="99">
          <cell r="C99" t="str">
            <v>1365MLNP0111</v>
          </cell>
          <cell r="D99" t="str">
            <v>Những nguyên lý cơ bản của chủ nghĩa Mác - Lênin 1</v>
          </cell>
          <cell r="E99">
            <v>2</v>
          </cell>
          <cell r="F99">
            <v>7</v>
          </cell>
        </row>
        <row r="100">
          <cell r="C100" t="str">
            <v>1366MLNP0111</v>
          </cell>
          <cell r="D100" t="str">
            <v>Những nguyên lý cơ bản của chủ nghĩa Mác - Lênin 1</v>
          </cell>
          <cell r="E100">
            <v>2</v>
          </cell>
          <cell r="F100">
            <v>1</v>
          </cell>
        </row>
        <row r="101">
          <cell r="C101" t="str">
            <v>1352MLNP0111</v>
          </cell>
          <cell r="D101" t="str">
            <v>Những nguyên lý cơ bản của chủ nghĩa Mác - Lênin 1</v>
          </cell>
          <cell r="E101">
            <v>2</v>
          </cell>
          <cell r="F101">
            <v>0</v>
          </cell>
        </row>
        <row r="102">
          <cell r="C102" t="str">
            <v>1351MLNP0111</v>
          </cell>
          <cell r="D102" t="str">
            <v>Những nguyên lý cơ bản của chủ nghĩa Mác - Lênin 1</v>
          </cell>
          <cell r="E102">
            <v>2</v>
          </cell>
          <cell r="F102">
            <v>5</v>
          </cell>
        </row>
        <row r="103">
          <cell r="C103" t="str">
            <v>1365TLAW0111</v>
          </cell>
          <cell r="D103" t="str">
            <v>Pháp luật đại cương </v>
          </cell>
          <cell r="E103">
            <v>2</v>
          </cell>
          <cell r="F103">
            <v>2</v>
          </cell>
        </row>
        <row r="104">
          <cell r="C104" t="str">
            <v>1364TLAW0111</v>
          </cell>
          <cell r="D104" t="str">
            <v>Pháp luật đại cương </v>
          </cell>
          <cell r="E104">
            <v>2</v>
          </cell>
          <cell r="F104">
            <v>0</v>
          </cell>
        </row>
        <row r="105">
          <cell r="C105" t="str">
            <v>1363TLAW0111</v>
          </cell>
          <cell r="D105" t="str">
            <v>Pháp luật đại cương </v>
          </cell>
          <cell r="E105">
            <v>2</v>
          </cell>
          <cell r="F105">
            <v>0</v>
          </cell>
        </row>
        <row r="106">
          <cell r="C106" t="str">
            <v>1362TLAW0111</v>
          </cell>
          <cell r="D106" t="str">
            <v>Pháp luật đại cương </v>
          </cell>
          <cell r="E106">
            <v>2</v>
          </cell>
          <cell r="F106">
            <v>0</v>
          </cell>
        </row>
        <row r="107">
          <cell r="C107" t="str">
            <v>1361TLAW0111</v>
          </cell>
          <cell r="D107" t="str">
            <v>Pháp luật đại cương </v>
          </cell>
          <cell r="E107">
            <v>2</v>
          </cell>
          <cell r="F107">
            <v>0</v>
          </cell>
        </row>
        <row r="108">
          <cell r="C108" t="str">
            <v>1360TLAW0111</v>
          </cell>
          <cell r="D108" t="str">
            <v>Pháp luật đại cương </v>
          </cell>
          <cell r="E108">
            <v>2</v>
          </cell>
          <cell r="F108">
            <v>6</v>
          </cell>
        </row>
        <row r="109">
          <cell r="C109" t="str">
            <v>1359TLAW0111</v>
          </cell>
          <cell r="D109" t="str">
            <v>Pháp luật đại cương </v>
          </cell>
          <cell r="E109">
            <v>2</v>
          </cell>
          <cell r="F109">
            <v>0</v>
          </cell>
        </row>
        <row r="110">
          <cell r="C110" t="str">
            <v>1358TLAW0111</v>
          </cell>
          <cell r="D110" t="str">
            <v>Pháp luật đại cương </v>
          </cell>
          <cell r="E110">
            <v>2</v>
          </cell>
          <cell r="F110">
            <v>2</v>
          </cell>
        </row>
        <row r="111">
          <cell r="C111" t="str">
            <v>1357TLAW0111</v>
          </cell>
          <cell r="D111" t="str">
            <v>Pháp luật đại cương </v>
          </cell>
          <cell r="E111">
            <v>2</v>
          </cell>
          <cell r="F111">
            <v>3</v>
          </cell>
        </row>
        <row r="112">
          <cell r="C112" t="str">
            <v>1356TLAW0111</v>
          </cell>
          <cell r="D112" t="str">
            <v>Pháp luật đại cương </v>
          </cell>
          <cell r="E112">
            <v>2</v>
          </cell>
          <cell r="F112">
            <v>6</v>
          </cell>
        </row>
        <row r="113">
          <cell r="C113" t="str">
            <v>1355TLAW0111</v>
          </cell>
          <cell r="D113" t="str">
            <v>Pháp luật đại cương </v>
          </cell>
          <cell r="E113">
            <v>2</v>
          </cell>
          <cell r="F113">
            <v>0</v>
          </cell>
        </row>
        <row r="114">
          <cell r="C114" t="str">
            <v>1354TLAW0111</v>
          </cell>
          <cell r="D114" t="str">
            <v>Pháp luật đại cương </v>
          </cell>
          <cell r="E114">
            <v>2</v>
          </cell>
          <cell r="F114">
            <v>0</v>
          </cell>
        </row>
        <row r="115">
          <cell r="C115" t="str">
            <v>1353TLAW0111</v>
          </cell>
          <cell r="D115" t="str">
            <v>Pháp luật đại cương </v>
          </cell>
          <cell r="E115">
            <v>2</v>
          </cell>
          <cell r="F115">
            <v>0</v>
          </cell>
        </row>
        <row r="116">
          <cell r="C116" t="str">
            <v>1376TLAW0111</v>
          </cell>
          <cell r="D116" t="str">
            <v>Pháp luật đại cương </v>
          </cell>
          <cell r="E116">
            <v>2</v>
          </cell>
          <cell r="F116">
            <v>0</v>
          </cell>
        </row>
        <row r="117">
          <cell r="C117" t="str">
            <v>1375TLAW0111</v>
          </cell>
          <cell r="D117" t="str">
            <v>Pháp luật đại cương </v>
          </cell>
          <cell r="E117">
            <v>2</v>
          </cell>
          <cell r="F117">
            <v>0</v>
          </cell>
        </row>
        <row r="118">
          <cell r="C118" t="str">
            <v>1378TLAW0111</v>
          </cell>
          <cell r="D118" t="str">
            <v>Pháp luật đại cương </v>
          </cell>
          <cell r="E118">
            <v>2</v>
          </cell>
          <cell r="F118">
            <v>0</v>
          </cell>
        </row>
        <row r="119">
          <cell r="C119" t="str">
            <v>1377TLAW0111</v>
          </cell>
          <cell r="D119" t="str">
            <v>Pháp luật đại cương </v>
          </cell>
          <cell r="E119">
            <v>2</v>
          </cell>
          <cell r="F119">
            <v>1</v>
          </cell>
        </row>
        <row r="120">
          <cell r="C120" t="str">
            <v>1379TLAW0111</v>
          </cell>
          <cell r="D120" t="str">
            <v>Pháp luật đại cương </v>
          </cell>
          <cell r="E120">
            <v>2</v>
          </cell>
          <cell r="F120">
            <v>0</v>
          </cell>
        </row>
        <row r="121">
          <cell r="C121" t="str">
            <v>1374TLAW0111</v>
          </cell>
          <cell r="D121" t="str">
            <v>Pháp luật đại cương </v>
          </cell>
          <cell r="E121">
            <v>2</v>
          </cell>
          <cell r="F121">
            <v>0</v>
          </cell>
        </row>
        <row r="122">
          <cell r="C122" t="str">
            <v>1373TLAW0111</v>
          </cell>
          <cell r="D122" t="str">
            <v>Pháp luật đại cương </v>
          </cell>
          <cell r="E122">
            <v>2</v>
          </cell>
          <cell r="F122">
            <v>3</v>
          </cell>
        </row>
        <row r="123">
          <cell r="C123" t="str">
            <v>1372TLAW0111</v>
          </cell>
          <cell r="D123" t="str">
            <v>Pháp luật đại cương </v>
          </cell>
          <cell r="E123">
            <v>2</v>
          </cell>
          <cell r="F123">
            <v>2</v>
          </cell>
        </row>
        <row r="124">
          <cell r="C124" t="str">
            <v>1371TLAW0111</v>
          </cell>
          <cell r="D124" t="str">
            <v>Pháp luật đại cương </v>
          </cell>
          <cell r="E124">
            <v>2</v>
          </cell>
          <cell r="F124">
            <v>0</v>
          </cell>
        </row>
        <row r="125">
          <cell r="C125" t="str">
            <v>1370TLAW0111</v>
          </cell>
          <cell r="D125" t="str">
            <v>Pháp luật đại cương </v>
          </cell>
          <cell r="E125">
            <v>2</v>
          </cell>
          <cell r="F125">
            <v>0</v>
          </cell>
        </row>
        <row r="126">
          <cell r="C126" t="str">
            <v>1369TLAW0111</v>
          </cell>
          <cell r="D126" t="str">
            <v>Pháp luật đại cương </v>
          </cell>
          <cell r="E126">
            <v>2</v>
          </cell>
          <cell r="F126">
            <v>1</v>
          </cell>
        </row>
        <row r="127">
          <cell r="C127" t="str">
            <v>1368TLAW0111</v>
          </cell>
          <cell r="D127" t="str">
            <v>Pháp luật đại cương </v>
          </cell>
          <cell r="E127">
            <v>2</v>
          </cell>
          <cell r="F127">
            <v>0</v>
          </cell>
        </row>
        <row r="128">
          <cell r="C128" t="str">
            <v>1367TLAW0111</v>
          </cell>
          <cell r="D128" t="str">
            <v>Pháp luật đại cương </v>
          </cell>
          <cell r="E128">
            <v>2</v>
          </cell>
          <cell r="F128">
            <v>0</v>
          </cell>
        </row>
        <row r="129">
          <cell r="C129" t="str">
            <v>1366TLAW0111</v>
          </cell>
          <cell r="D129" t="str">
            <v>Pháp luật đại cương </v>
          </cell>
          <cell r="E129">
            <v>2</v>
          </cell>
          <cell r="F129">
            <v>0</v>
          </cell>
        </row>
        <row r="130">
          <cell r="C130" t="str">
            <v>1367GDTC0511</v>
          </cell>
          <cell r="D130" t="str">
            <v>Thể dục tay không và chạy ngắn</v>
          </cell>
          <cell r="E130">
            <v>1</v>
          </cell>
          <cell r="F130">
            <v>0</v>
          </cell>
        </row>
        <row r="131">
          <cell r="C131" t="str">
            <v>1368GDTC0511</v>
          </cell>
          <cell r="D131" t="str">
            <v>Thể dục tay không và chạy ngắn</v>
          </cell>
          <cell r="E131">
            <v>1</v>
          </cell>
          <cell r="F131">
            <v>0</v>
          </cell>
        </row>
        <row r="132">
          <cell r="C132" t="str">
            <v>1369GDTC0511</v>
          </cell>
          <cell r="D132" t="str">
            <v>Thể dục tay không và chạy ngắn</v>
          </cell>
          <cell r="E132">
            <v>1</v>
          </cell>
          <cell r="F132">
            <v>0</v>
          </cell>
        </row>
        <row r="133">
          <cell r="C133" t="str">
            <v>1370GDTC0511</v>
          </cell>
          <cell r="D133" t="str">
            <v>Thể dục tay không và chạy ngắn</v>
          </cell>
          <cell r="E133">
            <v>1</v>
          </cell>
          <cell r="F133">
            <v>0</v>
          </cell>
        </row>
        <row r="134">
          <cell r="C134" t="str">
            <v>1371GDTC0511</v>
          </cell>
          <cell r="D134" t="str">
            <v>Thể dục tay không và chạy ngắn</v>
          </cell>
          <cell r="E134">
            <v>1</v>
          </cell>
          <cell r="F134">
            <v>0</v>
          </cell>
        </row>
        <row r="135">
          <cell r="C135" t="str">
            <v>1372GDTC0511</v>
          </cell>
          <cell r="D135" t="str">
            <v>Thể dục tay không và chạy ngắn</v>
          </cell>
          <cell r="E135">
            <v>1</v>
          </cell>
          <cell r="F135">
            <v>0</v>
          </cell>
        </row>
        <row r="136">
          <cell r="C136" t="str">
            <v>1374GDTC0511</v>
          </cell>
          <cell r="D136" t="str">
            <v>Thể dục tay không và chạy ngắn</v>
          </cell>
          <cell r="E136">
            <v>1</v>
          </cell>
          <cell r="F136">
            <v>0</v>
          </cell>
        </row>
        <row r="137">
          <cell r="C137" t="str">
            <v>1373GDTC0511</v>
          </cell>
          <cell r="D137" t="str">
            <v>Thể dục tay không và chạy ngắn</v>
          </cell>
          <cell r="E137">
            <v>1</v>
          </cell>
          <cell r="F137">
            <v>0</v>
          </cell>
        </row>
        <row r="138">
          <cell r="C138" t="str">
            <v>1375GDTC0511</v>
          </cell>
          <cell r="D138" t="str">
            <v>Thể dục tay không và chạy ngắn</v>
          </cell>
          <cell r="E138">
            <v>1</v>
          </cell>
          <cell r="F138">
            <v>0</v>
          </cell>
        </row>
        <row r="139">
          <cell r="C139" t="str">
            <v>1380GDTC0511</v>
          </cell>
          <cell r="D139" t="str">
            <v>Thể dục tay không và chạy ngắn</v>
          </cell>
          <cell r="E139">
            <v>1</v>
          </cell>
          <cell r="F139">
            <v>0</v>
          </cell>
        </row>
        <row r="140">
          <cell r="C140" t="str">
            <v>1379GDTC0511</v>
          </cell>
          <cell r="D140" t="str">
            <v>Thể dục tay không và chạy ngắn</v>
          </cell>
          <cell r="E140">
            <v>1</v>
          </cell>
          <cell r="F140">
            <v>0</v>
          </cell>
        </row>
        <row r="141">
          <cell r="C141" t="str">
            <v>1381GDTC0511</v>
          </cell>
          <cell r="D141" t="str">
            <v>Thể dục tay không và chạy ngắn</v>
          </cell>
          <cell r="E141">
            <v>1</v>
          </cell>
          <cell r="F141">
            <v>0</v>
          </cell>
        </row>
        <row r="142">
          <cell r="C142" t="str">
            <v>1386GDTC0511</v>
          </cell>
          <cell r="D142" t="str">
            <v>Thể dục tay không và chạy ngắn</v>
          </cell>
          <cell r="E142">
            <v>1</v>
          </cell>
          <cell r="F142">
            <v>0</v>
          </cell>
        </row>
        <row r="143">
          <cell r="C143" t="str">
            <v>1385GDTC0511</v>
          </cell>
          <cell r="D143" t="str">
            <v>Thể dục tay không và chạy ngắn</v>
          </cell>
          <cell r="E143">
            <v>1</v>
          </cell>
          <cell r="F143">
            <v>0</v>
          </cell>
        </row>
        <row r="144">
          <cell r="C144" t="str">
            <v>1384GDTC0511</v>
          </cell>
          <cell r="D144" t="str">
            <v>Thể dục tay không và chạy ngắn</v>
          </cell>
          <cell r="E144">
            <v>1</v>
          </cell>
          <cell r="F144">
            <v>0</v>
          </cell>
        </row>
        <row r="145">
          <cell r="C145" t="str">
            <v>1383GDTC0511</v>
          </cell>
          <cell r="D145" t="str">
            <v>Thể dục tay không và chạy ngắn</v>
          </cell>
          <cell r="E145">
            <v>1</v>
          </cell>
          <cell r="F145">
            <v>0</v>
          </cell>
        </row>
        <row r="146">
          <cell r="C146" t="str">
            <v>1378GDTC0511</v>
          </cell>
          <cell r="D146" t="str">
            <v>Thể dục tay không và chạy ngắn</v>
          </cell>
          <cell r="E146">
            <v>1</v>
          </cell>
          <cell r="F146">
            <v>0</v>
          </cell>
        </row>
        <row r="147">
          <cell r="C147" t="str">
            <v>1376GDTC0511</v>
          </cell>
          <cell r="D147" t="str">
            <v>Thể dục tay không và chạy ngắn</v>
          </cell>
          <cell r="E147">
            <v>1</v>
          </cell>
          <cell r="F147">
            <v>0</v>
          </cell>
        </row>
        <row r="148">
          <cell r="C148" t="str">
            <v>1377GDTC0511</v>
          </cell>
          <cell r="D148" t="str">
            <v>Thể dục tay không và chạy ngắn</v>
          </cell>
          <cell r="E148">
            <v>1</v>
          </cell>
          <cell r="F148">
            <v>0</v>
          </cell>
        </row>
        <row r="149">
          <cell r="C149" t="str">
            <v>1389GDTC0511</v>
          </cell>
          <cell r="D149" t="str">
            <v>Thể dục tay không và chạy ngắn</v>
          </cell>
          <cell r="E149">
            <v>1</v>
          </cell>
          <cell r="F149">
            <v>0</v>
          </cell>
        </row>
        <row r="150">
          <cell r="C150" t="str">
            <v>1390GDTC0511</v>
          </cell>
          <cell r="D150" t="str">
            <v>Thể dục tay không và chạy ngắn</v>
          </cell>
          <cell r="E150">
            <v>1</v>
          </cell>
          <cell r="F150">
            <v>0</v>
          </cell>
        </row>
        <row r="151">
          <cell r="C151" t="str">
            <v>1388GDTC0511</v>
          </cell>
          <cell r="D151" t="str">
            <v>Thể dục tay không và chạy ngắn</v>
          </cell>
          <cell r="E151">
            <v>1</v>
          </cell>
          <cell r="F151">
            <v>0</v>
          </cell>
        </row>
        <row r="152">
          <cell r="C152" t="str">
            <v>1387GDTC0511</v>
          </cell>
          <cell r="D152" t="str">
            <v>Thể dục tay không và chạy ngắn</v>
          </cell>
          <cell r="E152">
            <v>1</v>
          </cell>
          <cell r="F152">
            <v>0</v>
          </cell>
        </row>
        <row r="153">
          <cell r="C153" t="str">
            <v>1391GDTC0511</v>
          </cell>
          <cell r="D153" t="str">
            <v>Thể dục tay không và chạy ngắn</v>
          </cell>
          <cell r="E153">
            <v>1</v>
          </cell>
          <cell r="F153">
            <v>0</v>
          </cell>
        </row>
        <row r="154">
          <cell r="C154" t="str">
            <v>1392GDTC0511</v>
          </cell>
          <cell r="D154" t="str">
            <v>Thể dục tay không và chạy ngắn</v>
          </cell>
          <cell r="E154">
            <v>1</v>
          </cell>
          <cell r="F154">
            <v>0</v>
          </cell>
        </row>
        <row r="155">
          <cell r="C155" t="str">
            <v>1393GDTC0511</v>
          </cell>
          <cell r="D155" t="str">
            <v>Thể dục tay không và chạy ngắn</v>
          </cell>
          <cell r="E155">
            <v>1</v>
          </cell>
          <cell r="F155">
            <v>0</v>
          </cell>
        </row>
        <row r="156">
          <cell r="C156" t="str">
            <v>1353GDTC0511</v>
          </cell>
          <cell r="D156" t="str">
            <v>Thể dục tay không và chạy ngắn</v>
          </cell>
          <cell r="E156">
            <v>1</v>
          </cell>
          <cell r="F156">
            <v>0</v>
          </cell>
        </row>
        <row r="157">
          <cell r="C157" t="str">
            <v>1354GDTC0511</v>
          </cell>
          <cell r="D157" t="str">
            <v>Thể dục tay không và chạy ngắn</v>
          </cell>
          <cell r="E157">
            <v>1</v>
          </cell>
          <cell r="F157">
            <v>0</v>
          </cell>
        </row>
        <row r="158">
          <cell r="C158" t="str">
            <v>1355GDTC0511</v>
          </cell>
          <cell r="D158" t="str">
            <v>Thể dục tay không và chạy ngắn</v>
          </cell>
          <cell r="E158">
            <v>1</v>
          </cell>
          <cell r="F158">
            <v>0</v>
          </cell>
        </row>
        <row r="159">
          <cell r="C159" t="str">
            <v>1357GDTC0511</v>
          </cell>
          <cell r="D159" t="str">
            <v>Thể dục tay không và chạy ngắn</v>
          </cell>
          <cell r="E159">
            <v>1</v>
          </cell>
          <cell r="F159">
            <v>0</v>
          </cell>
        </row>
        <row r="160">
          <cell r="C160" t="str">
            <v>1358GDTC0511</v>
          </cell>
          <cell r="D160" t="str">
            <v>Thể dục tay không và chạy ngắn</v>
          </cell>
          <cell r="E160">
            <v>1</v>
          </cell>
          <cell r="F160">
            <v>0</v>
          </cell>
        </row>
        <row r="161">
          <cell r="C161" t="str">
            <v>1359GDTC0511</v>
          </cell>
          <cell r="D161" t="str">
            <v>Thể dục tay không và chạy ngắn</v>
          </cell>
          <cell r="E161">
            <v>1</v>
          </cell>
          <cell r="F161">
            <v>0</v>
          </cell>
        </row>
        <row r="162">
          <cell r="C162" t="str">
            <v>1360GDTC0511</v>
          </cell>
          <cell r="D162" t="str">
            <v>Thể dục tay không và chạy ngắn</v>
          </cell>
          <cell r="E162">
            <v>1</v>
          </cell>
          <cell r="F162">
            <v>0</v>
          </cell>
        </row>
        <row r="163">
          <cell r="C163" t="str">
            <v>1361GDTC0511</v>
          </cell>
          <cell r="D163" t="str">
            <v>Thể dục tay không và chạy ngắn</v>
          </cell>
          <cell r="E163">
            <v>1</v>
          </cell>
          <cell r="F163">
            <v>0</v>
          </cell>
        </row>
        <row r="164">
          <cell r="C164" t="str">
            <v>1362GDTC0511</v>
          </cell>
          <cell r="D164" t="str">
            <v>Thể dục tay không và chạy ngắn</v>
          </cell>
          <cell r="E164">
            <v>1</v>
          </cell>
          <cell r="F164">
            <v>0</v>
          </cell>
        </row>
        <row r="165">
          <cell r="C165" t="str">
            <v>1363GDTC0511</v>
          </cell>
          <cell r="D165" t="str">
            <v>Thể dục tay không và chạy ngắn</v>
          </cell>
          <cell r="E165">
            <v>1</v>
          </cell>
          <cell r="F165">
            <v>0</v>
          </cell>
        </row>
        <row r="166">
          <cell r="C166" t="str">
            <v>1364GDTC0511</v>
          </cell>
          <cell r="D166" t="str">
            <v>Thể dục tay không và chạy ngắn</v>
          </cell>
          <cell r="E166">
            <v>1</v>
          </cell>
          <cell r="F166">
            <v>0</v>
          </cell>
        </row>
        <row r="167">
          <cell r="C167" t="str">
            <v>1365GDTC0511</v>
          </cell>
          <cell r="D167" t="str">
            <v>Thể dục tay không và chạy ngắn</v>
          </cell>
          <cell r="E167">
            <v>1</v>
          </cell>
          <cell r="F167">
            <v>0</v>
          </cell>
        </row>
        <row r="168">
          <cell r="C168" t="str">
            <v>1366GDTC0511</v>
          </cell>
          <cell r="D168" t="str">
            <v>Thể dục tay không và chạy ngắn</v>
          </cell>
          <cell r="E168">
            <v>1</v>
          </cell>
          <cell r="F168">
            <v>0</v>
          </cell>
        </row>
        <row r="169">
          <cell r="C169" t="str">
            <v>1351GDTC0511</v>
          </cell>
          <cell r="D169" t="str">
            <v>Thể dục tay không và chạy ngắn</v>
          </cell>
          <cell r="E169">
            <v>1</v>
          </cell>
          <cell r="F169">
            <v>0</v>
          </cell>
        </row>
        <row r="170">
          <cell r="C170" t="str">
            <v>1352GDTC0511</v>
          </cell>
          <cell r="D170" t="str">
            <v>Thể dục tay không và chạy ngắn</v>
          </cell>
          <cell r="E170">
            <v>1</v>
          </cell>
          <cell r="F170">
            <v>0</v>
          </cell>
        </row>
        <row r="171">
          <cell r="C171" t="str">
            <v>1352ENPR4411</v>
          </cell>
          <cell r="D171" t="str">
            <v>Tiếng Anh căn bản 1</v>
          </cell>
          <cell r="E171">
            <v>2</v>
          </cell>
          <cell r="F171">
            <v>0</v>
          </cell>
        </row>
        <row r="172">
          <cell r="C172" t="str">
            <v>1353ENPR4411</v>
          </cell>
          <cell r="D172" t="str">
            <v>Tiếng Anh căn bản 1</v>
          </cell>
          <cell r="E172">
            <v>2</v>
          </cell>
          <cell r="F172">
            <v>0</v>
          </cell>
        </row>
        <row r="173">
          <cell r="C173" t="str">
            <v>1351ENPR4411</v>
          </cell>
          <cell r="D173" t="str">
            <v>Tiếng Anh căn bản 1</v>
          </cell>
          <cell r="E173">
            <v>2</v>
          </cell>
          <cell r="F173">
            <v>1</v>
          </cell>
        </row>
        <row r="174">
          <cell r="C174" t="str">
            <v>1355ENPR4411</v>
          </cell>
          <cell r="D174" t="str">
            <v>Tiếng Anh căn bản 1</v>
          </cell>
          <cell r="E174">
            <v>2</v>
          </cell>
          <cell r="F174">
            <v>0</v>
          </cell>
        </row>
        <row r="175">
          <cell r="C175" t="str">
            <v>1356ENPR4411</v>
          </cell>
          <cell r="D175" t="str">
            <v>Tiếng Anh căn bản 1</v>
          </cell>
          <cell r="E175">
            <v>2</v>
          </cell>
          <cell r="F175">
            <v>0</v>
          </cell>
        </row>
        <row r="176">
          <cell r="C176" t="str">
            <v>1354ENPR4411</v>
          </cell>
          <cell r="D176" t="str">
            <v>Tiếng Anh căn bản 1</v>
          </cell>
          <cell r="E176">
            <v>2</v>
          </cell>
          <cell r="F176">
            <v>0</v>
          </cell>
        </row>
        <row r="177">
          <cell r="C177" t="str">
            <v>1354ENPR4511</v>
          </cell>
          <cell r="D177" t="str">
            <v>Tiếng Anh căn bản 2</v>
          </cell>
          <cell r="E177">
            <v>2</v>
          </cell>
          <cell r="F177">
            <v>0</v>
          </cell>
        </row>
        <row r="178">
          <cell r="C178" t="str">
            <v>1356ENPR4511</v>
          </cell>
          <cell r="D178" t="str">
            <v>Tiếng Anh căn bản 2</v>
          </cell>
          <cell r="E178">
            <v>2</v>
          </cell>
          <cell r="F178">
            <v>0</v>
          </cell>
        </row>
        <row r="179">
          <cell r="C179" t="str">
            <v>1355ENPR4511</v>
          </cell>
          <cell r="D179" t="str">
            <v>Tiếng Anh căn bản 2</v>
          </cell>
          <cell r="E179">
            <v>2</v>
          </cell>
          <cell r="F179">
            <v>0</v>
          </cell>
        </row>
        <row r="180">
          <cell r="C180" t="str">
            <v>1351ENPR4511</v>
          </cell>
          <cell r="D180" t="str">
            <v>Tiếng Anh căn bản 2</v>
          </cell>
          <cell r="E180">
            <v>2</v>
          </cell>
          <cell r="F180">
            <v>0</v>
          </cell>
        </row>
        <row r="181">
          <cell r="C181" t="str">
            <v>1353ENPR4511</v>
          </cell>
          <cell r="D181" t="str">
            <v>Tiếng Anh căn bản 2</v>
          </cell>
          <cell r="E181">
            <v>2</v>
          </cell>
          <cell r="F181">
            <v>0</v>
          </cell>
        </row>
        <row r="182">
          <cell r="C182" t="str">
            <v>1352ENPR4511</v>
          </cell>
          <cell r="D182" t="str">
            <v>Tiếng Anh căn bản 2</v>
          </cell>
          <cell r="E182">
            <v>2</v>
          </cell>
          <cell r="F182">
            <v>0</v>
          </cell>
        </row>
        <row r="183">
          <cell r="C183" t="str">
            <v>1366FREN1611</v>
          </cell>
          <cell r="D183" t="str">
            <v>Tiếng pháp  2.1</v>
          </cell>
          <cell r="E183">
            <v>3</v>
          </cell>
          <cell r="F183">
            <v>0</v>
          </cell>
        </row>
        <row r="184">
          <cell r="C184" t="str">
            <v>1365FREN1611</v>
          </cell>
          <cell r="D184" t="str">
            <v>Tiếng pháp  2.1</v>
          </cell>
          <cell r="E184">
            <v>3</v>
          </cell>
          <cell r="F184">
            <v>0</v>
          </cell>
        </row>
        <row r="185">
          <cell r="C185" t="str">
            <v>1364FREN1611</v>
          </cell>
          <cell r="D185" t="str">
            <v>Tiếng pháp  2.1</v>
          </cell>
          <cell r="E185">
            <v>3</v>
          </cell>
          <cell r="F185">
            <v>1</v>
          </cell>
        </row>
        <row r="186">
          <cell r="C186" t="str">
            <v>1363FREN1611</v>
          </cell>
          <cell r="D186" t="str">
            <v>Tiếng pháp  2.1</v>
          </cell>
          <cell r="E186">
            <v>3</v>
          </cell>
          <cell r="F186">
            <v>0</v>
          </cell>
        </row>
        <row r="187">
          <cell r="C187" t="str">
            <v>1362FREN1611</v>
          </cell>
          <cell r="D187" t="str">
            <v>Tiếng pháp  2.1</v>
          </cell>
          <cell r="E187">
            <v>3</v>
          </cell>
          <cell r="F187">
            <v>1</v>
          </cell>
        </row>
        <row r="188">
          <cell r="C188" t="str">
            <v>1361FREN1611</v>
          </cell>
          <cell r="D188" t="str">
            <v>Tiếng pháp  2.1</v>
          </cell>
          <cell r="E188">
            <v>3</v>
          </cell>
          <cell r="F188">
            <v>2</v>
          </cell>
        </row>
        <row r="189">
          <cell r="C189" t="str">
            <v>1375FREN1611</v>
          </cell>
          <cell r="D189" t="str">
            <v>Tiếng pháp  2.1</v>
          </cell>
          <cell r="E189">
            <v>3</v>
          </cell>
          <cell r="F189">
            <v>0</v>
          </cell>
        </row>
        <row r="190">
          <cell r="C190" t="str">
            <v>1374FREN1611</v>
          </cell>
          <cell r="D190" t="str">
            <v>Tiếng pháp  2.1</v>
          </cell>
          <cell r="E190">
            <v>3</v>
          </cell>
          <cell r="F190">
            <v>0</v>
          </cell>
        </row>
        <row r="191">
          <cell r="C191" t="str">
            <v>1372FREN1611</v>
          </cell>
          <cell r="D191" t="str">
            <v>Tiếng pháp  2.1</v>
          </cell>
          <cell r="E191">
            <v>3</v>
          </cell>
          <cell r="F191">
            <v>0</v>
          </cell>
        </row>
        <row r="192">
          <cell r="C192" t="str">
            <v>1373FREN1611</v>
          </cell>
          <cell r="D192" t="str">
            <v>Tiếng pháp  2.1</v>
          </cell>
          <cell r="E192">
            <v>3</v>
          </cell>
          <cell r="F192">
            <v>0</v>
          </cell>
        </row>
        <row r="193">
          <cell r="C193" t="str">
            <v>1371FREN1611</v>
          </cell>
          <cell r="D193" t="str">
            <v>Tiếng pháp  2.1</v>
          </cell>
          <cell r="E193">
            <v>3</v>
          </cell>
          <cell r="F193">
            <v>0</v>
          </cell>
        </row>
        <row r="194">
          <cell r="C194" t="str">
            <v>1370FREN1611</v>
          </cell>
          <cell r="D194" t="str">
            <v>Tiếng pháp  2.1</v>
          </cell>
          <cell r="E194">
            <v>3</v>
          </cell>
          <cell r="F194">
            <v>0</v>
          </cell>
        </row>
        <row r="195">
          <cell r="C195" t="str">
            <v>1369FREN1611</v>
          </cell>
          <cell r="D195" t="str">
            <v>Tiếng pháp  2.1</v>
          </cell>
          <cell r="E195">
            <v>3</v>
          </cell>
          <cell r="F195">
            <v>3</v>
          </cell>
        </row>
        <row r="196">
          <cell r="C196" t="str">
            <v>1368FREN1611</v>
          </cell>
          <cell r="D196" t="str">
            <v>Tiếng pháp  2.1</v>
          </cell>
          <cell r="E196">
            <v>3</v>
          </cell>
          <cell r="F196">
            <v>0</v>
          </cell>
        </row>
        <row r="197">
          <cell r="C197" t="str">
            <v>1367FREN1611</v>
          </cell>
          <cell r="D197" t="str">
            <v>Tiếng pháp  2.1</v>
          </cell>
          <cell r="E197">
            <v>3</v>
          </cell>
          <cell r="F197">
            <v>0</v>
          </cell>
        </row>
        <row r="198">
          <cell r="C198" t="str">
            <v>1352FREN2511</v>
          </cell>
          <cell r="D198" t="str">
            <v>Tiếng Pháp 1.1</v>
          </cell>
          <cell r="E198">
            <v>2</v>
          </cell>
          <cell r="F198">
            <v>0</v>
          </cell>
        </row>
        <row r="199">
          <cell r="C199" t="str">
            <v>1351FREN2511</v>
          </cell>
          <cell r="D199" t="str">
            <v>Tiếng Pháp 1.1</v>
          </cell>
          <cell r="E199">
            <v>2</v>
          </cell>
          <cell r="F199">
            <v>0</v>
          </cell>
        </row>
        <row r="200">
          <cell r="C200" t="str">
            <v>1352FREN2611</v>
          </cell>
          <cell r="D200" t="str">
            <v>Tiếng Pháp 1.2</v>
          </cell>
          <cell r="E200">
            <v>2</v>
          </cell>
          <cell r="F200">
            <v>0</v>
          </cell>
        </row>
        <row r="201">
          <cell r="C201" t="str">
            <v>1353FREN2611</v>
          </cell>
          <cell r="D201" t="str">
            <v>Tiếng Pháp 1.2</v>
          </cell>
          <cell r="E201">
            <v>2</v>
          </cell>
          <cell r="F201">
            <v>0</v>
          </cell>
        </row>
        <row r="202">
          <cell r="C202" t="str">
            <v>1362CHIN3711</v>
          </cell>
          <cell r="D202" t="str">
            <v>Tiếng trung 2.1</v>
          </cell>
          <cell r="E202">
            <v>3</v>
          </cell>
          <cell r="F202">
            <v>0</v>
          </cell>
        </row>
        <row r="203">
          <cell r="C203" t="str">
            <v>1363CHIN3711</v>
          </cell>
          <cell r="D203" t="str">
            <v>Tiếng trung 2.1</v>
          </cell>
          <cell r="E203">
            <v>3</v>
          </cell>
          <cell r="F203">
            <v>0</v>
          </cell>
        </row>
        <row r="204">
          <cell r="C204" t="str">
            <v>1365CHIN3711</v>
          </cell>
          <cell r="D204" t="str">
            <v>Tiếng trung 2.1</v>
          </cell>
          <cell r="E204">
            <v>3</v>
          </cell>
          <cell r="F204">
            <v>0</v>
          </cell>
        </row>
        <row r="205">
          <cell r="C205" t="str">
            <v>1364CHIN3711</v>
          </cell>
          <cell r="D205" t="str">
            <v>Tiếng trung 2.1</v>
          </cell>
          <cell r="E205">
            <v>3</v>
          </cell>
          <cell r="F205">
            <v>3</v>
          </cell>
        </row>
        <row r="206">
          <cell r="C206" t="str">
            <v>1366CHIN3711</v>
          </cell>
          <cell r="D206" t="str">
            <v>Tiếng trung 2.1</v>
          </cell>
          <cell r="E206">
            <v>3</v>
          </cell>
          <cell r="F206">
            <v>0</v>
          </cell>
        </row>
        <row r="207">
          <cell r="C207" t="str">
            <v>1360CHIN3711</v>
          </cell>
          <cell r="D207" t="str">
            <v>Tiếng trung 2.1</v>
          </cell>
          <cell r="E207">
            <v>3</v>
          </cell>
          <cell r="F207">
            <v>0</v>
          </cell>
        </row>
        <row r="208">
          <cell r="C208" t="str">
            <v>1361CHIN3711</v>
          </cell>
          <cell r="D208" t="str">
            <v>Tiếng trung 2.1</v>
          </cell>
          <cell r="E208">
            <v>3</v>
          </cell>
          <cell r="F208">
            <v>1</v>
          </cell>
        </row>
        <row r="209">
          <cell r="C209" t="str">
            <v>1359CHIN3711</v>
          </cell>
          <cell r="D209" t="str">
            <v>Tiếng trung 2.1</v>
          </cell>
          <cell r="E209">
            <v>3</v>
          </cell>
          <cell r="F209">
            <v>0</v>
          </cell>
        </row>
        <row r="210">
          <cell r="C210" t="str">
            <v>1358CHIN3711</v>
          </cell>
          <cell r="D210" t="str">
            <v>Tiếng trung 2.1</v>
          </cell>
          <cell r="E210">
            <v>3</v>
          </cell>
          <cell r="F210">
            <v>0</v>
          </cell>
        </row>
        <row r="211">
          <cell r="C211" t="str">
            <v>1357CHIN3711</v>
          </cell>
          <cell r="D211" t="str">
            <v>Tiếng trung 2.1</v>
          </cell>
          <cell r="E211">
            <v>3</v>
          </cell>
          <cell r="F211">
            <v>0</v>
          </cell>
        </row>
        <row r="212">
          <cell r="C212" t="str">
            <v>1367CHIN3711</v>
          </cell>
          <cell r="D212" t="str">
            <v>Tiếng trung 2.1</v>
          </cell>
          <cell r="E212">
            <v>3</v>
          </cell>
          <cell r="F212">
            <v>0</v>
          </cell>
        </row>
        <row r="213">
          <cell r="C213" t="str">
            <v>1368CHIN3711</v>
          </cell>
          <cell r="D213" t="str">
            <v>Tiếng trung 2.1</v>
          </cell>
          <cell r="E213">
            <v>3</v>
          </cell>
          <cell r="F213">
            <v>0</v>
          </cell>
        </row>
        <row r="214">
          <cell r="C214" t="str">
            <v>1369CHIN3711</v>
          </cell>
          <cell r="D214" t="str">
            <v>Tiếng trung 2.1</v>
          </cell>
          <cell r="E214">
            <v>3</v>
          </cell>
          <cell r="F214">
            <v>0</v>
          </cell>
        </row>
        <row r="215">
          <cell r="C215" t="str">
            <v>1370CHIN3711</v>
          </cell>
          <cell r="D215" t="str">
            <v>Tiếng trung 2.1</v>
          </cell>
          <cell r="E215">
            <v>3</v>
          </cell>
          <cell r="F215">
            <v>1</v>
          </cell>
        </row>
        <row r="216">
          <cell r="C216" t="str">
            <v>1371CHIN3711</v>
          </cell>
          <cell r="D216" t="str">
            <v>Tiếng trung 2.1</v>
          </cell>
          <cell r="E216">
            <v>3</v>
          </cell>
          <cell r="F216">
            <v>0</v>
          </cell>
        </row>
        <row r="217">
          <cell r="C217" t="str">
            <v>1373CHIN3711</v>
          </cell>
          <cell r="D217" t="str">
            <v>Tiếng trung 2.1</v>
          </cell>
          <cell r="E217">
            <v>3</v>
          </cell>
          <cell r="F217">
            <v>0</v>
          </cell>
        </row>
        <row r="218">
          <cell r="C218" t="str">
            <v>1372CHIN3711</v>
          </cell>
          <cell r="D218" t="str">
            <v>Tiếng trung 2.1</v>
          </cell>
          <cell r="E218">
            <v>3</v>
          </cell>
          <cell r="F218">
            <v>0</v>
          </cell>
        </row>
        <row r="219">
          <cell r="C219" t="str">
            <v>1375CHIN3711</v>
          </cell>
          <cell r="D219" t="str">
            <v>Tiếng trung 2.1</v>
          </cell>
          <cell r="E219">
            <v>3</v>
          </cell>
          <cell r="F219">
            <v>0</v>
          </cell>
        </row>
        <row r="220">
          <cell r="C220" t="str">
            <v>1374CHIN3711</v>
          </cell>
          <cell r="D220" t="str">
            <v>Tiếng trung 2.1</v>
          </cell>
          <cell r="E220">
            <v>3</v>
          </cell>
          <cell r="F220">
            <v>0</v>
          </cell>
        </row>
        <row r="221">
          <cell r="C221" t="str">
            <v>1377CHIN3711</v>
          </cell>
          <cell r="D221" t="str">
            <v>Tiếng trung 2.1</v>
          </cell>
          <cell r="E221">
            <v>3</v>
          </cell>
          <cell r="F221">
            <v>2</v>
          </cell>
        </row>
        <row r="222">
          <cell r="C222" t="str">
            <v>1376CHIN3711</v>
          </cell>
          <cell r="D222" t="str">
            <v>Tiếng trung 2.1</v>
          </cell>
          <cell r="E222">
            <v>3</v>
          </cell>
          <cell r="F222">
            <v>0</v>
          </cell>
        </row>
        <row r="223">
          <cell r="C223" t="str">
            <v>1378CHIN3711</v>
          </cell>
          <cell r="D223" t="str">
            <v>Tiếng trung 2.1</v>
          </cell>
          <cell r="E223">
            <v>3</v>
          </cell>
          <cell r="F223">
            <v>0</v>
          </cell>
        </row>
        <row r="224">
          <cell r="C224" t="str">
            <v>1379CHIN3711</v>
          </cell>
          <cell r="D224" t="str">
            <v>Tiếng trung 2.1</v>
          </cell>
          <cell r="E224">
            <v>3</v>
          </cell>
          <cell r="F224">
            <v>0</v>
          </cell>
        </row>
        <row r="225">
          <cell r="C225" t="str">
            <v>1352ENTH0211</v>
          </cell>
          <cell r="D225" t="str">
            <v>Tiếng Việt</v>
          </cell>
          <cell r="E225">
            <v>2</v>
          </cell>
          <cell r="F225">
            <v>0</v>
          </cell>
        </row>
        <row r="226">
          <cell r="C226" t="str">
            <v>1351ENTH0211</v>
          </cell>
          <cell r="D226" t="str">
            <v>Tiếng Việt</v>
          </cell>
          <cell r="E226">
            <v>2</v>
          </cell>
          <cell r="F226">
            <v>0</v>
          </cell>
        </row>
        <row r="227">
          <cell r="C227" t="str">
            <v>1352INFO0111</v>
          </cell>
          <cell r="D227" t="str">
            <v>Tin học đại cương</v>
          </cell>
          <cell r="E227">
            <v>3</v>
          </cell>
          <cell r="F227">
            <v>0</v>
          </cell>
        </row>
        <row r="228">
          <cell r="C228" t="str">
            <v>1351INFO0111</v>
          </cell>
          <cell r="D228" t="str">
            <v>Tin học đại cương</v>
          </cell>
          <cell r="E228">
            <v>3</v>
          </cell>
          <cell r="F228">
            <v>1</v>
          </cell>
        </row>
        <row r="229">
          <cell r="C229" t="str">
            <v>1357INFO0111</v>
          </cell>
          <cell r="D229" t="str">
            <v>Tin học đại cương</v>
          </cell>
          <cell r="E229">
            <v>3</v>
          </cell>
          <cell r="F229">
            <v>1</v>
          </cell>
        </row>
        <row r="230">
          <cell r="C230" t="str">
            <v>1358INFO0111</v>
          </cell>
          <cell r="D230" t="str">
            <v>Tin học đại cương</v>
          </cell>
          <cell r="E230">
            <v>3</v>
          </cell>
          <cell r="F230">
            <v>0</v>
          </cell>
        </row>
        <row r="231">
          <cell r="C231" t="str">
            <v>1359INFO0111</v>
          </cell>
          <cell r="D231" t="str">
            <v>Tin học đại cương</v>
          </cell>
          <cell r="E231">
            <v>3</v>
          </cell>
          <cell r="F231">
            <v>0</v>
          </cell>
        </row>
        <row r="232">
          <cell r="C232" t="str">
            <v>1360INFO0111</v>
          </cell>
          <cell r="D232" t="str">
            <v>Tin học đại cương</v>
          </cell>
          <cell r="E232">
            <v>3</v>
          </cell>
          <cell r="F232">
            <v>0</v>
          </cell>
        </row>
        <row r="233">
          <cell r="C233" t="str">
            <v>1366INFO0111</v>
          </cell>
          <cell r="D233" t="str">
            <v>Tin học đại cương</v>
          </cell>
          <cell r="E233">
            <v>3</v>
          </cell>
          <cell r="F233">
            <v>0</v>
          </cell>
        </row>
        <row r="234">
          <cell r="C234" t="str">
            <v>1365INFO0111</v>
          </cell>
          <cell r="D234" t="str">
            <v>Tin học đại cương</v>
          </cell>
          <cell r="E234">
            <v>3</v>
          </cell>
          <cell r="F234">
            <v>0</v>
          </cell>
        </row>
        <row r="235">
          <cell r="C235" t="str">
            <v>1363INFO0111</v>
          </cell>
          <cell r="D235" t="str">
            <v>Tin học đại cương</v>
          </cell>
          <cell r="E235">
            <v>3</v>
          </cell>
          <cell r="F235">
            <v>0</v>
          </cell>
        </row>
        <row r="236">
          <cell r="C236" t="str">
            <v>1364INFO0111</v>
          </cell>
          <cell r="D236" t="str">
            <v>Tin học đại cương</v>
          </cell>
          <cell r="E236">
            <v>3</v>
          </cell>
          <cell r="F236">
            <v>0</v>
          </cell>
        </row>
        <row r="237">
          <cell r="C237" t="str">
            <v>1362INFO0111</v>
          </cell>
          <cell r="D237" t="str">
            <v>Tin học đại cương</v>
          </cell>
          <cell r="E237">
            <v>3</v>
          </cell>
          <cell r="F237">
            <v>4</v>
          </cell>
        </row>
        <row r="238">
          <cell r="C238" t="str">
            <v>1361INFO0111</v>
          </cell>
          <cell r="D238" t="str">
            <v>Tin học đại cương</v>
          </cell>
          <cell r="E238">
            <v>3</v>
          </cell>
          <cell r="F238">
            <v>0</v>
          </cell>
        </row>
        <row r="239">
          <cell r="C239" t="str">
            <v>1353INFO0111</v>
          </cell>
          <cell r="D239" t="str">
            <v>Tin học đại cương</v>
          </cell>
          <cell r="E239">
            <v>3</v>
          </cell>
          <cell r="F239">
            <v>0</v>
          </cell>
        </row>
        <row r="240">
          <cell r="C240" t="str">
            <v>1354INFO0111</v>
          </cell>
          <cell r="D240" t="str">
            <v>Tin học đại cương</v>
          </cell>
          <cell r="E240">
            <v>3</v>
          </cell>
          <cell r="F240">
            <v>0</v>
          </cell>
        </row>
        <row r="241">
          <cell r="C241" t="str">
            <v>1356INFO0111</v>
          </cell>
          <cell r="D241" t="str">
            <v>Tin học đại cương</v>
          </cell>
          <cell r="E241">
            <v>3</v>
          </cell>
          <cell r="F241">
            <v>0</v>
          </cell>
        </row>
        <row r="242">
          <cell r="C242" t="str">
            <v>1355INFO0111</v>
          </cell>
          <cell r="D242" t="str">
            <v>Tin học đại cương</v>
          </cell>
          <cell r="E242">
            <v>3</v>
          </cell>
          <cell r="F242">
            <v>7</v>
          </cell>
        </row>
        <row r="243">
          <cell r="C243" t="str">
            <v>1373INFO0111</v>
          </cell>
          <cell r="D243" t="str">
            <v>Tin học đại cương</v>
          </cell>
          <cell r="E243">
            <v>3</v>
          </cell>
          <cell r="F243">
            <v>0</v>
          </cell>
        </row>
        <row r="244">
          <cell r="C244" t="str">
            <v>1374INFO0111</v>
          </cell>
          <cell r="D244" t="str">
            <v>Tin học đại cương</v>
          </cell>
          <cell r="E244">
            <v>3</v>
          </cell>
          <cell r="F244">
            <v>2</v>
          </cell>
        </row>
        <row r="245">
          <cell r="C245" t="str">
            <v>1375INFO0111</v>
          </cell>
          <cell r="D245" t="str">
            <v>Tin học đại cương</v>
          </cell>
          <cell r="E245">
            <v>3</v>
          </cell>
          <cell r="F245">
            <v>0</v>
          </cell>
        </row>
        <row r="246">
          <cell r="C246" t="str">
            <v>1372INFO0111</v>
          </cell>
          <cell r="D246" t="str">
            <v>Tin học đại cương</v>
          </cell>
          <cell r="E246">
            <v>3</v>
          </cell>
          <cell r="F246">
            <v>1</v>
          </cell>
        </row>
        <row r="247">
          <cell r="C247" t="str">
            <v>1371INFO0111</v>
          </cell>
          <cell r="D247" t="str">
            <v>Tin học đại cương</v>
          </cell>
          <cell r="E247">
            <v>3</v>
          </cell>
          <cell r="F247">
            <v>0</v>
          </cell>
        </row>
        <row r="248">
          <cell r="C248" t="str">
            <v>1369INFO0111</v>
          </cell>
          <cell r="D248" t="str">
            <v>Tin học đại cương</v>
          </cell>
          <cell r="E248">
            <v>3</v>
          </cell>
          <cell r="F248">
            <v>0</v>
          </cell>
        </row>
        <row r="249">
          <cell r="C249" t="str">
            <v>1370INFO0111</v>
          </cell>
          <cell r="D249" t="str">
            <v>Tin học đại cương</v>
          </cell>
          <cell r="E249">
            <v>3</v>
          </cell>
          <cell r="F249">
            <v>2</v>
          </cell>
        </row>
        <row r="250">
          <cell r="C250" t="str">
            <v>1368INFO0111</v>
          </cell>
          <cell r="D250" t="str">
            <v>Tin học đại cương</v>
          </cell>
          <cell r="E250">
            <v>3</v>
          </cell>
          <cell r="F250">
            <v>3</v>
          </cell>
        </row>
        <row r="251">
          <cell r="C251" t="str">
            <v>1367INFO0111</v>
          </cell>
          <cell r="D251" t="str">
            <v>Tin học đại cương</v>
          </cell>
          <cell r="E251">
            <v>3</v>
          </cell>
          <cell r="F251">
            <v>0</v>
          </cell>
        </row>
        <row r="252">
          <cell r="C252" t="str">
            <v>1368FMAT0111</v>
          </cell>
          <cell r="D252" t="str">
            <v>Toán cao cấp 1</v>
          </cell>
          <cell r="E252">
            <v>2</v>
          </cell>
          <cell r="F252">
            <v>1</v>
          </cell>
        </row>
        <row r="253">
          <cell r="C253" t="str">
            <v>1367FMAT0111</v>
          </cell>
          <cell r="D253" t="str">
            <v>Toán cao cấp 1</v>
          </cell>
          <cell r="E253">
            <v>2</v>
          </cell>
          <cell r="F253">
            <v>9</v>
          </cell>
        </row>
        <row r="254">
          <cell r="C254" t="str">
            <v>1370FMAT0111</v>
          </cell>
          <cell r="D254" t="str">
            <v>Toán cao cấp 1</v>
          </cell>
          <cell r="E254">
            <v>2</v>
          </cell>
          <cell r="F254">
            <v>1</v>
          </cell>
        </row>
        <row r="255">
          <cell r="C255" t="str">
            <v>1369FMAT0111</v>
          </cell>
          <cell r="D255" t="str">
            <v>Toán cao cấp 1</v>
          </cell>
          <cell r="E255">
            <v>2</v>
          </cell>
          <cell r="F255">
            <v>1</v>
          </cell>
        </row>
        <row r="256">
          <cell r="C256" t="str">
            <v>1371FMAT0111</v>
          </cell>
          <cell r="D256" t="str">
            <v>Toán cao cấp 1</v>
          </cell>
          <cell r="E256">
            <v>2</v>
          </cell>
          <cell r="F256">
            <v>3</v>
          </cell>
        </row>
        <row r="257">
          <cell r="C257" t="str">
            <v>1372FMAT0111</v>
          </cell>
          <cell r="D257" t="str">
            <v>Toán cao cấp 1</v>
          </cell>
          <cell r="E257">
            <v>2</v>
          </cell>
          <cell r="F257">
            <v>0</v>
          </cell>
        </row>
        <row r="258">
          <cell r="C258" t="str">
            <v>1373FMAT0111</v>
          </cell>
          <cell r="D258" t="str">
            <v>Toán cao cấp 1</v>
          </cell>
          <cell r="E258">
            <v>2</v>
          </cell>
          <cell r="F258">
            <v>11</v>
          </cell>
        </row>
        <row r="259">
          <cell r="C259" t="str">
            <v>1375FMAT0111</v>
          </cell>
          <cell r="D259" t="str">
            <v>Toán cao cấp 1</v>
          </cell>
          <cell r="E259">
            <v>2</v>
          </cell>
          <cell r="F259">
            <v>6</v>
          </cell>
        </row>
        <row r="260">
          <cell r="C260" t="str">
            <v>1374FMAT0111</v>
          </cell>
          <cell r="D260" t="str">
            <v>Toán cao cấp 1</v>
          </cell>
          <cell r="E260">
            <v>2</v>
          </cell>
          <cell r="F260">
            <v>3</v>
          </cell>
        </row>
        <row r="261">
          <cell r="C261" t="str">
            <v>1378FMAT0111</v>
          </cell>
          <cell r="D261" t="str">
            <v>Toán cao cấp 1</v>
          </cell>
          <cell r="E261">
            <v>2</v>
          </cell>
          <cell r="F261">
            <v>0</v>
          </cell>
        </row>
        <row r="262">
          <cell r="C262" t="str">
            <v>1376FMAT0111</v>
          </cell>
          <cell r="D262" t="str">
            <v>Toán cao cấp 1</v>
          </cell>
          <cell r="E262">
            <v>2</v>
          </cell>
          <cell r="F262">
            <v>1</v>
          </cell>
        </row>
        <row r="263">
          <cell r="C263" t="str">
            <v>1377FMAT0111</v>
          </cell>
          <cell r="D263" t="str">
            <v>Toán cao cấp 1</v>
          </cell>
          <cell r="E263">
            <v>2</v>
          </cell>
          <cell r="F263">
            <v>0</v>
          </cell>
        </row>
        <row r="264">
          <cell r="C264" t="str">
            <v>1356FMAT0111</v>
          </cell>
          <cell r="D264" t="str">
            <v>Toán cao cấp 1</v>
          </cell>
          <cell r="E264">
            <v>2</v>
          </cell>
          <cell r="F264">
            <v>0</v>
          </cell>
        </row>
        <row r="265">
          <cell r="C265" t="str">
            <v>1355FMAT0111</v>
          </cell>
          <cell r="D265" t="str">
            <v>Toán cao cấp 1</v>
          </cell>
          <cell r="E265">
            <v>2</v>
          </cell>
          <cell r="F265">
            <v>0</v>
          </cell>
        </row>
        <row r="266">
          <cell r="C266" t="str">
            <v>1354FMAT0111</v>
          </cell>
          <cell r="D266" t="str">
            <v>Toán cao cấp 1</v>
          </cell>
          <cell r="E266">
            <v>2</v>
          </cell>
          <cell r="F266">
            <v>12</v>
          </cell>
        </row>
        <row r="267">
          <cell r="C267" t="str">
            <v>1353FMAT0111</v>
          </cell>
          <cell r="D267" t="str">
            <v>Toán cao cấp 1</v>
          </cell>
          <cell r="E267">
            <v>2</v>
          </cell>
          <cell r="F267">
            <v>0</v>
          </cell>
        </row>
        <row r="268">
          <cell r="C268" t="str">
            <v>1362FMAT0111</v>
          </cell>
          <cell r="D268" t="str">
            <v>Toán cao cấp 1</v>
          </cell>
          <cell r="E268">
            <v>2</v>
          </cell>
          <cell r="F268">
            <v>0</v>
          </cell>
        </row>
        <row r="269">
          <cell r="C269" t="str">
            <v>1361FMAT0111</v>
          </cell>
          <cell r="D269" t="str">
            <v>Toán cao cấp 1</v>
          </cell>
          <cell r="E269">
            <v>2</v>
          </cell>
          <cell r="F269">
            <v>1</v>
          </cell>
        </row>
        <row r="270">
          <cell r="C270" t="str">
            <v>1363FMAT0111</v>
          </cell>
          <cell r="D270" t="str">
            <v>Toán cao cấp 1</v>
          </cell>
          <cell r="E270">
            <v>2</v>
          </cell>
          <cell r="F270">
            <v>1</v>
          </cell>
        </row>
        <row r="271">
          <cell r="C271" t="str">
            <v>1364FMAT0111</v>
          </cell>
          <cell r="D271" t="str">
            <v>Toán cao cấp 1</v>
          </cell>
          <cell r="E271">
            <v>2</v>
          </cell>
          <cell r="F271">
            <v>0</v>
          </cell>
        </row>
        <row r="272">
          <cell r="C272" t="str">
            <v>1365FMAT0111</v>
          </cell>
          <cell r="D272" t="str">
            <v>Toán cao cấp 1</v>
          </cell>
          <cell r="E272">
            <v>2</v>
          </cell>
          <cell r="F272">
            <v>2</v>
          </cell>
        </row>
        <row r="273">
          <cell r="C273" t="str">
            <v>1366FMAT0111</v>
          </cell>
          <cell r="D273" t="str">
            <v>Toán cao cấp 1</v>
          </cell>
          <cell r="E273">
            <v>2</v>
          </cell>
          <cell r="F273">
            <v>0</v>
          </cell>
        </row>
        <row r="274">
          <cell r="C274" t="str">
            <v>1360FMAT0111</v>
          </cell>
          <cell r="D274" t="str">
            <v>Toán cao cấp 1</v>
          </cell>
          <cell r="E274">
            <v>2</v>
          </cell>
          <cell r="F274">
            <v>0</v>
          </cell>
        </row>
        <row r="275">
          <cell r="C275" t="str">
            <v>1359FMAT0111</v>
          </cell>
          <cell r="D275" t="str">
            <v>Toán cao cấp 1</v>
          </cell>
          <cell r="E275">
            <v>2</v>
          </cell>
          <cell r="F275">
            <v>1</v>
          </cell>
        </row>
        <row r="276">
          <cell r="C276" t="str">
            <v>1358FMAT0111</v>
          </cell>
          <cell r="D276" t="str">
            <v>Toán cao cấp 1</v>
          </cell>
          <cell r="E276">
            <v>2</v>
          </cell>
          <cell r="F276">
            <v>12</v>
          </cell>
        </row>
        <row r="277">
          <cell r="C277" t="str">
            <v>1357FMAT0111</v>
          </cell>
          <cell r="D277" t="str">
            <v>Toán cao cấp 1</v>
          </cell>
          <cell r="E277">
            <v>2</v>
          </cell>
          <cell r="F277">
            <v>2</v>
          </cell>
        </row>
        <row r="278">
          <cell r="C278" t="str">
            <v>1351FMAT0111</v>
          </cell>
          <cell r="D278" t="str">
            <v>Toán cao cấp 1</v>
          </cell>
          <cell r="E278">
            <v>2</v>
          </cell>
          <cell r="F278">
            <v>3</v>
          </cell>
        </row>
        <row r="279">
          <cell r="C279" t="str">
            <v>1352FMAT0111</v>
          </cell>
          <cell r="D279" t="str">
            <v>Toán cao cấp 1</v>
          </cell>
          <cell r="E279">
            <v>2</v>
          </cell>
          <cell r="F279">
            <v>0</v>
          </cell>
        </row>
        <row r="280">
          <cell r="C280" t="str">
            <v>1352RLCP0421</v>
          </cell>
          <cell r="D280" t="str">
            <v>Xã hội học đại cương</v>
          </cell>
          <cell r="E280">
            <v>2</v>
          </cell>
          <cell r="F280">
            <v>2</v>
          </cell>
        </row>
        <row r="281">
          <cell r="C281" t="str">
            <v>1351RLCP0421</v>
          </cell>
          <cell r="D281" t="str">
            <v>Xã hội học đại cương</v>
          </cell>
          <cell r="E281">
            <v>2</v>
          </cell>
          <cell r="F281">
            <v>1</v>
          </cell>
        </row>
        <row r="282">
          <cell r="C282" t="str">
            <v>1353RLCP0421</v>
          </cell>
          <cell r="D282" t="str">
            <v>Xã hội học đại cương</v>
          </cell>
          <cell r="E282">
            <v>2</v>
          </cell>
          <cell r="F282">
            <v>0</v>
          </cell>
        </row>
        <row r="283">
          <cell r="C283" t="str">
            <v>1354RLCP0421</v>
          </cell>
          <cell r="D283" t="str">
            <v>Xã hội học đại cương</v>
          </cell>
          <cell r="E283">
            <v>2</v>
          </cell>
          <cell r="F283">
            <v>0</v>
          </cell>
        </row>
        <row r="284">
          <cell r="C284" t="str">
            <v>1356RLCP0421</v>
          </cell>
          <cell r="D284" t="str">
            <v>Xã hội học đại cương</v>
          </cell>
          <cell r="E284">
            <v>2</v>
          </cell>
          <cell r="F284">
            <v>3</v>
          </cell>
        </row>
        <row r="285">
          <cell r="C285" t="str">
            <v>1355RLCP0421</v>
          </cell>
          <cell r="D285" t="str">
            <v>Xã hội học đại cương</v>
          </cell>
          <cell r="E285">
            <v>2</v>
          </cell>
          <cell r="F285">
            <v>0</v>
          </cell>
        </row>
        <row r="286">
          <cell r="C286" t="str">
            <v>1393GDTC0521</v>
          </cell>
          <cell r="D286" t="str">
            <v> Cầu lông</v>
          </cell>
          <cell r="E286">
            <v>1</v>
          </cell>
          <cell r="F286">
            <v>34</v>
          </cell>
        </row>
        <row r="287">
          <cell r="C287" t="str">
            <v>1392GDTC0521</v>
          </cell>
          <cell r="D287" t="str">
            <v> Cầu lông</v>
          </cell>
          <cell r="E287">
            <v>1</v>
          </cell>
          <cell r="F287">
            <v>47</v>
          </cell>
        </row>
        <row r="288">
          <cell r="C288" t="str">
            <v>1391GDTC0521</v>
          </cell>
          <cell r="D288" t="str">
            <v> Cầu lông</v>
          </cell>
          <cell r="E288">
            <v>1</v>
          </cell>
          <cell r="F288">
            <v>50</v>
          </cell>
        </row>
        <row r="289">
          <cell r="C289" t="str">
            <v>1352AMAT0812</v>
          </cell>
          <cell r="D289" t="str">
            <v>Các phương pháp toán kinh tế 1.2</v>
          </cell>
          <cell r="E289">
            <v>2</v>
          </cell>
          <cell r="F289">
            <v>81</v>
          </cell>
        </row>
        <row r="290">
          <cell r="C290" t="str">
            <v>1353AMAT0812</v>
          </cell>
          <cell r="D290" t="str">
            <v>Các phương pháp toán kinh tế 1.2</v>
          </cell>
          <cell r="E290">
            <v>2</v>
          </cell>
          <cell r="F290">
            <v>64</v>
          </cell>
        </row>
        <row r="291">
          <cell r="C291" t="str">
            <v>1351TSMG0912</v>
          </cell>
          <cell r="D291" t="str">
            <v>Công nghệ dịch vụ khách sạn</v>
          </cell>
          <cell r="E291">
            <v>3</v>
          </cell>
          <cell r="F291">
            <v>56</v>
          </cell>
        </row>
        <row r="292">
          <cell r="C292" t="str">
            <v>1351BMKT2612</v>
          </cell>
          <cell r="D292" t="str">
            <v>Công nghệ marketing thương mại nội địa</v>
          </cell>
          <cell r="E292">
            <v>3</v>
          </cell>
          <cell r="F292">
            <v>80</v>
          </cell>
        </row>
        <row r="293">
          <cell r="C293" t="str">
            <v>1301BMGM1022</v>
          </cell>
          <cell r="D293" t="str">
            <v>Kinh tế doanh nghiệp thương mại, dịch vụ</v>
          </cell>
          <cell r="E293">
            <v>2</v>
          </cell>
          <cell r="F293">
            <v>42</v>
          </cell>
        </row>
        <row r="294">
          <cell r="C294" t="str">
            <v>1351ENPR4212</v>
          </cell>
          <cell r="D294" t="str">
            <v>Kỹ năng tiếng Anh 1.3</v>
          </cell>
          <cell r="E294">
            <v>2</v>
          </cell>
          <cell r="F294">
            <v>55</v>
          </cell>
        </row>
        <row r="295">
          <cell r="C295" t="str">
            <v>1352ENPR4212</v>
          </cell>
          <cell r="D295" t="str">
            <v>Kỹ năng tiếng Anh 1.3</v>
          </cell>
          <cell r="E295">
            <v>2</v>
          </cell>
          <cell r="F295">
            <v>24</v>
          </cell>
        </row>
        <row r="296">
          <cell r="C296" t="str">
            <v>1353ENPR4212</v>
          </cell>
          <cell r="D296" t="str">
            <v>Kỹ năng tiếng Anh 1.3</v>
          </cell>
          <cell r="E296">
            <v>2</v>
          </cell>
          <cell r="F296">
            <v>60</v>
          </cell>
        </row>
        <row r="297">
          <cell r="C297" t="str">
            <v>1362TLAW0412</v>
          </cell>
          <cell r="D297" t="str">
            <v>Luật kinh tế và thương mại 1.2</v>
          </cell>
          <cell r="E297">
            <v>2</v>
          </cell>
          <cell r="F297">
            <v>78</v>
          </cell>
        </row>
        <row r="298">
          <cell r="C298" t="str">
            <v>1363TLAW0412</v>
          </cell>
          <cell r="D298" t="str">
            <v>Luật kinh tế và thương mại 1.2 (du lịch)</v>
          </cell>
          <cell r="E298">
            <v>2</v>
          </cell>
          <cell r="F298">
            <v>59</v>
          </cell>
        </row>
        <row r="299">
          <cell r="C299" t="str">
            <v>1361FACC0212</v>
          </cell>
          <cell r="D299" t="str">
            <v>Nguyên lý kế toán 1.2</v>
          </cell>
          <cell r="E299">
            <v>2</v>
          </cell>
          <cell r="F299">
            <v>82</v>
          </cell>
        </row>
        <row r="300">
          <cell r="C300" t="str">
            <v>1362FACC0212</v>
          </cell>
          <cell r="D300" t="str">
            <v>Nguyên lý kế toán 1.2</v>
          </cell>
          <cell r="E300">
            <v>2</v>
          </cell>
          <cell r="F300">
            <v>62</v>
          </cell>
        </row>
        <row r="301">
          <cell r="C301" t="str">
            <v>1356ANST0322</v>
          </cell>
          <cell r="D301" t="str">
            <v>Nguyên lý thống kê kinh tế 1.2</v>
          </cell>
          <cell r="E301">
            <v>2</v>
          </cell>
          <cell r="F301">
            <v>46</v>
          </cell>
        </row>
        <row r="302">
          <cell r="C302" t="str">
            <v>1353QMGM0222</v>
          </cell>
          <cell r="D302" t="str">
            <v>Quản trị công nghệ</v>
          </cell>
          <cell r="E302">
            <v>2</v>
          </cell>
          <cell r="F302">
            <v>40</v>
          </cell>
        </row>
        <row r="303">
          <cell r="C303" t="str">
            <v>1354QMGM0422</v>
          </cell>
          <cell r="D303" t="str">
            <v>Quản trị tri thức</v>
          </cell>
          <cell r="E303">
            <v>2</v>
          </cell>
          <cell r="F303">
            <v>46</v>
          </cell>
        </row>
        <row r="304">
          <cell r="C304" t="str">
            <v>1376HCMI0112</v>
          </cell>
          <cell r="D304" t="str">
            <v>Tư tưởng Hồ Chí Minh</v>
          </cell>
          <cell r="E304">
            <v>2</v>
          </cell>
          <cell r="F304">
            <v>73</v>
          </cell>
        </row>
        <row r="305">
          <cell r="C305" t="str">
            <v>1377HCMI0112</v>
          </cell>
          <cell r="D305" t="str">
            <v>Tư tưởng Hồ Chí Minh</v>
          </cell>
          <cell r="E305">
            <v>2</v>
          </cell>
          <cell r="F305">
            <v>62</v>
          </cell>
        </row>
        <row r="306">
          <cell r="C306" t="str">
            <v>1355ENPR4911</v>
          </cell>
          <cell r="D306" t="str">
            <v> Tiếng Anh thương mại 1.2</v>
          </cell>
          <cell r="E306">
            <v>3</v>
          </cell>
          <cell r="F306">
            <v>42</v>
          </cell>
        </row>
        <row r="307">
          <cell r="C307" t="str">
            <v>1356ENPR4911</v>
          </cell>
          <cell r="D307" t="str">
            <v> Tiếng Anh thương mại 1.2</v>
          </cell>
          <cell r="E307">
            <v>3</v>
          </cell>
          <cell r="F307">
            <v>41</v>
          </cell>
        </row>
        <row r="308">
          <cell r="C308" t="str">
            <v>1353ENPR4911</v>
          </cell>
          <cell r="D308" t="str">
            <v> Tiếng Anh thương mại 1.2</v>
          </cell>
          <cell r="E308">
            <v>3</v>
          </cell>
          <cell r="F308">
            <v>43</v>
          </cell>
        </row>
        <row r="309">
          <cell r="C309" t="str">
            <v>1354ENPR4911</v>
          </cell>
          <cell r="D309" t="str">
            <v> Tiếng Anh thương mại 1.2</v>
          </cell>
          <cell r="E309">
            <v>3</v>
          </cell>
          <cell r="F309">
            <v>42</v>
          </cell>
        </row>
        <row r="310">
          <cell r="C310" t="str">
            <v>1352ENPR4911</v>
          </cell>
          <cell r="D310" t="str">
            <v> Tiếng Anh thương mại 1.2</v>
          </cell>
          <cell r="E310">
            <v>3</v>
          </cell>
          <cell r="F310">
            <v>43</v>
          </cell>
        </row>
        <row r="311">
          <cell r="C311" t="str">
            <v>1351ENPR4911</v>
          </cell>
          <cell r="D311" t="str">
            <v> Tiếng Anh thương mại 1.2</v>
          </cell>
          <cell r="E311">
            <v>3</v>
          </cell>
          <cell r="F311">
            <v>42</v>
          </cell>
        </row>
        <row r="312">
          <cell r="C312" t="str">
            <v>1366GDTC0621</v>
          </cell>
          <cell r="D312" t="str">
            <v>Bóng chuyền</v>
          </cell>
          <cell r="E312">
            <v>1</v>
          </cell>
          <cell r="F312">
            <v>50</v>
          </cell>
        </row>
        <row r="313">
          <cell r="C313" t="str">
            <v>1365GDTC0621</v>
          </cell>
          <cell r="D313" t="str">
            <v>Bóng chuyền</v>
          </cell>
          <cell r="E313">
            <v>1</v>
          </cell>
          <cell r="F313">
            <v>50</v>
          </cell>
        </row>
        <row r="314">
          <cell r="C314" t="str">
            <v>1377GDTC0621</v>
          </cell>
          <cell r="D314" t="str">
            <v>Bóng chuyền</v>
          </cell>
          <cell r="E314">
            <v>1</v>
          </cell>
          <cell r="F314">
            <v>49</v>
          </cell>
        </row>
        <row r="315">
          <cell r="C315" t="str">
            <v>1378GDTC0621</v>
          </cell>
          <cell r="D315" t="str">
            <v>Bóng chuyền</v>
          </cell>
          <cell r="E315">
            <v>1</v>
          </cell>
          <cell r="F315">
            <v>49</v>
          </cell>
        </row>
        <row r="316">
          <cell r="C316" t="str">
            <v>1376GDTC0621</v>
          </cell>
          <cell r="D316" t="str">
            <v>Bóng chuyền</v>
          </cell>
          <cell r="E316">
            <v>1</v>
          </cell>
          <cell r="F316">
            <v>49</v>
          </cell>
        </row>
        <row r="317">
          <cell r="C317" t="str">
            <v>1379GDTC0621</v>
          </cell>
          <cell r="D317" t="str">
            <v>Bóng chuyền</v>
          </cell>
          <cell r="E317">
            <v>1</v>
          </cell>
          <cell r="F317">
            <v>49</v>
          </cell>
        </row>
        <row r="318">
          <cell r="C318" t="str">
            <v>1380GDTC0621</v>
          </cell>
          <cell r="D318" t="str">
            <v>Bóng chuyền</v>
          </cell>
          <cell r="E318">
            <v>1</v>
          </cell>
          <cell r="F318">
            <v>42</v>
          </cell>
        </row>
        <row r="319">
          <cell r="C319" t="str">
            <v>1381GDTC0621</v>
          </cell>
          <cell r="D319" t="str">
            <v>Bóng chuyền</v>
          </cell>
          <cell r="E319">
            <v>1</v>
          </cell>
          <cell r="F319">
            <v>46</v>
          </cell>
        </row>
        <row r="320">
          <cell r="C320" t="str">
            <v>1382GDTC0621</v>
          </cell>
          <cell r="D320" t="str">
            <v>Bóng chuyền</v>
          </cell>
          <cell r="E320">
            <v>1</v>
          </cell>
          <cell r="F320">
            <v>46</v>
          </cell>
        </row>
        <row r="321">
          <cell r="C321" t="str">
            <v>1383GDTC0621</v>
          </cell>
          <cell r="D321" t="str">
            <v>Bóng chuyền</v>
          </cell>
          <cell r="E321">
            <v>1</v>
          </cell>
          <cell r="F321">
            <v>46</v>
          </cell>
        </row>
        <row r="322">
          <cell r="C322" t="str">
            <v>1384GDTC0621</v>
          </cell>
          <cell r="D322" t="str">
            <v>Bóng chuyền</v>
          </cell>
          <cell r="E322">
            <v>1</v>
          </cell>
          <cell r="F322">
            <v>46</v>
          </cell>
        </row>
        <row r="323">
          <cell r="C323" t="str">
            <v>1385GDTC0621</v>
          </cell>
          <cell r="D323" t="str">
            <v>Bóng chuyền</v>
          </cell>
          <cell r="E323">
            <v>1</v>
          </cell>
          <cell r="F323">
            <v>42</v>
          </cell>
        </row>
        <row r="324">
          <cell r="C324" t="str">
            <v>1386GDTC0621</v>
          </cell>
          <cell r="D324" t="str">
            <v>Bóng chuyền</v>
          </cell>
          <cell r="E324">
            <v>1</v>
          </cell>
          <cell r="F324">
            <v>28</v>
          </cell>
        </row>
        <row r="325">
          <cell r="C325" t="str">
            <v>1391GDTC0621</v>
          </cell>
          <cell r="D325" t="str">
            <v>Bóng chuyền</v>
          </cell>
          <cell r="E325">
            <v>1</v>
          </cell>
          <cell r="F325">
            <v>46</v>
          </cell>
        </row>
        <row r="326">
          <cell r="C326" t="str">
            <v>1392GDTC0621</v>
          </cell>
          <cell r="D326" t="str">
            <v>Bóng chuyền</v>
          </cell>
          <cell r="E326">
            <v>1</v>
          </cell>
          <cell r="F326">
            <v>36</v>
          </cell>
        </row>
        <row r="327">
          <cell r="C327" t="str">
            <v>1387GDTC0621</v>
          </cell>
          <cell r="D327" t="str">
            <v>Bóng chuyền</v>
          </cell>
          <cell r="E327">
            <v>1</v>
          </cell>
          <cell r="F327">
            <v>47</v>
          </cell>
        </row>
        <row r="328">
          <cell r="C328" t="str">
            <v>1388GDTC0621</v>
          </cell>
          <cell r="D328" t="str">
            <v>Bóng chuyền</v>
          </cell>
          <cell r="E328">
            <v>1</v>
          </cell>
          <cell r="F328">
            <v>47</v>
          </cell>
        </row>
        <row r="329">
          <cell r="C329" t="str">
            <v>1390GDTC0621</v>
          </cell>
          <cell r="D329" t="str">
            <v>Bóng chuyền</v>
          </cell>
          <cell r="E329">
            <v>1</v>
          </cell>
          <cell r="F329">
            <v>47</v>
          </cell>
        </row>
        <row r="330">
          <cell r="C330" t="str">
            <v>1389GDTC0621</v>
          </cell>
          <cell r="D330" t="str">
            <v>Bóng chuyền</v>
          </cell>
          <cell r="E330">
            <v>1</v>
          </cell>
          <cell r="F330">
            <v>47</v>
          </cell>
        </row>
        <row r="331">
          <cell r="C331" t="str">
            <v>1374GDTC0621</v>
          </cell>
          <cell r="D331" t="str">
            <v>Bóng chuyền</v>
          </cell>
          <cell r="E331">
            <v>1</v>
          </cell>
          <cell r="F331">
            <v>49</v>
          </cell>
        </row>
        <row r="332">
          <cell r="C332" t="str">
            <v>1373GDTC0621</v>
          </cell>
          <cell r="D332" t="str">
            <v>Bóng chuyền</v>
          </cell>
          <cell r="E332">
            <v>1</v>
          </cell>
          <cell r="F332">
            <v>43</v>
          </cell>
        </row>
        <row r="333">
          <cell r="C333" t="str">
            <v>1375GDTC0621</v>
          </cell>
          <cell r="D333" t="str">
            <v>Bóng chuyền</v>
          </cell>
          <cell r="E333">
            <v>1</v>
          </cell>
          <cell r="F333">
            <v>49</v>
          </cell>
        </row>
        <row r="334">
          <cell r="C334" t="str">
            <v>1372GDTC0621</v>
          </cell>
          <cell r="D334" t="str">
            <v>Bóng chuyền</v>
          </cell>
          <cell r="E334">
            <v>1</v>
          </cell>
          <cell r="F334">
            <v>49</v>
          </cell>
        </row>
        <row r="335">
          <cell r="C335" t="str">
            <v>1371GDTC0621</v>
          </cell>
          <cell r="D335" t="str">
            <v>Bóng chuyền</v>
          </cell>
          <cell r="E335">
            <v>1</v>
          </cell>
          <cell r="F335">
            <v>49</v>
          </cell>
        </row>
        <row r="336">
          <cell r="C336" t="str">
            <v>1369GDTC0621</v>
          </cell>
          <cell r="D336" t="str">
            <v>Bóng chuyền</v>
          </cell>
          <cell r="E336">
            <v>1</v>
          </cell>
          <cell r="F336">
            <v>50</v>
          </cell>
        </row>
        <row r="337">
          <cell r="C337" t="str">
            <v>1370GDTC0621</v>
          </cell>
          <cell r="D337" t="str">
            <v>Bóng chuyền</v>
          </cell>
          <cell r="E337">
            <v>1</v>
          </cell>
          <cell r="F337">
            <v>50</v>
          </cell>
        </row>
        <row r="338">
          <cell r="C338" t="str">
            <v>1367GDTC0621</v>
          </cell>
          <cell r="D338" t="str">
            <v>Bóng chuyền</v>
          </cell>
          <cell r="E338">
            <v>1</v>
          </cell>
          <cell r="F338">
            <v>50</v>
          </cell>
        </row>
        <row r="339">
          <cell r="C339" t="str">
            <v>1368GDTC0621</v>
          </cell>
          <cell r="D339" t="str">
            <v>Bóng chuyền</v>
          </cell>
          <cell r="E339">
            <v>1</v>
          </cell>
          <cell r="F339">
            <v>50</v>
          </cell>
        </row>
        <row r="340">
          <cell r="C340" t="str">
            <v>1368GDTC0721</v>
          </cell>
          <cell r="D340" t="str">
            <v>Bóng ném</v>
          </cell>
          <cell r="E340">
            <v>1</v>
          </cell>
          <cell r="F340">
            <v>48</v>
          </cell>
        </row>
        <row r="341">
          <cell r="C341" t="str">
            <v>1370GDTC0721</v>
          </cell>
          <cell r="D341" t="str">
            <v>Bóng ném</v>
          </cell>
          <cell r="E341">
            <v>1</v>
          </cell>
          <cell r="F341">
            <v>48</v>
          </cell>
        </row>
        <row r="342">
          <cell r="C342" t="str">
            <v>1369GDTC0721</v>
          </cell>
          <cell r="D342" t="str">
            <v>Bóng ném</v>
          </cell>
          <cell r="E342">
            <v>1</v>
          </cell>
          <cell r="F342">
            <v>48</v>
          </cell>
        </row>
        <row r="343">
          <cell r="C343" t="str">
            <v>1371GDTC0721</v>
          </cell>
          <cell r="D343" t="str">
            <v>Bóng ném</v>
          </cell>
          <cell r="E343">
            <v>1</v>
          </cell>
          <cell r="F343">
            <v>47</v>
          </cell>
        </row>
        <row r="344">
          <cell r="C344" t="str">
            <v>1372GDTC0721</v>
          </cell>
          <cell r="D344" t="str">
            <v>Bóng ném</v>
          </cell>
          <cell r="E344">
            <v>1</v>
          </cell>
          <cell r="F344">
            <v>41</v>
          </cell>
        </row>
        <row r="345">
          <cell r="C345" t="str">
            <v>1375GDTC0721</v>
          </cell>
          <cell r="D345" t="str">
            <v>Bóng ném</v>
          </cell>
          <cell r="E345">
            <v>1</v>
          </cell>
          <cell r="F345">
            <v>48</v>
          </cell>
        </row>
        <row r="346">
          <cell r="C346" t="str">
            <v>1373GDTC0721</v>
          </cell>
          <cell r="D346" t="str">
            <v>Bóng ném</v>
          </cell>
          <cell r="E346">
            <v>1</v>
          </cell>
          <cell r="F346">
            <v>47</v>
          </cell>
        </row>
        <row r="347">
          <cell r="C347" t="str">
            <v>1374GDTC0721</v>
          </cell>
          <cell r="D347" t="str">
            <v>Bóng ném</v>
          </cell>
          <cell r="E347">
            <v>1</v>
          </cell>
          <cell r="F347">
            <v>48</v>
          </cell>
        </row>
        <row r="348">
          <cell r="C348" t="str">
            <v>1389GDTC0721</v>
          </cell>
          <cell r="D348" t="str">
            <v>Bóng ném</v>
          </cell>
          <cell r="E348">
            <v>1</v>
          </cell>
          <cell r="F348">
            <v>50</v>
          </cell>
        </row>
        <row r="349">
          <cell r="C349" t="str">
            <v>1390GDTC0721</v>
          </cell>
          <cell r="D349" t="str">
            <v>Bóng ném</v>
          </cell>
          <cell r="E349">
            <v>1</v>
          </cell>
          <cell r="F349">
            <v>50</v>
          </cell>
        </row>
        <row r="350">
          <cell r="C350" t="str">
            <v>1388GDTC0721</v>
          </cell>
          <cell r="D350" t="str">
            <v>Bóng ném</v>
          </cell>
          <cell r="E350">
            <v>1</v>
          </cell>
          <cell r="F350">
            <v>50</v>
          </cell>
        </row>
        <row r="351">
          <cell r="C351" t="str">
            <v>1387GDTC0721</v>
          </cell>
          <cell r="D351" t="str">
            <v>Bóng ném</v>
          </cell>
          <cell r="E351">
            <v>1</v>
          </cell>
          <cell r="F351">
            <v>50</v>
          </cell>
        </row>
        <row r="352">
          <cell r="C352" t="str">
            <v>1392GDTC0721</v>
          </cell>
          <cell r="D352" t="str">
            <v>Bóng ném</v>
          </cell>
          <cell r="E352">
            <v>1</v>
          </cell>
          <cell r="F352">
            <v>50</v>
          </cell>
        </row>
        <row r="353">
          <cell r="C353" t="str">
            <v>1391GDTC0721</v>
          </cell>
          <cell r="D353" t="str">
            <v>Bóng ném</v>
          </cell>
          <cell r="E353">
            <v>1</v>
          </cell>
          <cell r="F353">
            <v>39</v>
          </cell>
        </row>
        <row r="354">
          <cell r="C354" t="str">
            <v>1393GDTC0721</v>
          </cell>
          <cell r="D354" t="str">
            <v>Bóng ném</v>
          </cell>
          <cell r="E354">
            <v>1</v>
          </cell>
          <cell r="F354">
            <v>46</v>
          </cell>
        </row>
        <row r="355">
          <cell r="C355" t="str">
            <v>1394GDTC0721</v>
          </cell>
          <cell r="D355" t="str">
            <v>Bóng ném</v>
          </cell>
          <cell r="E355">
            <v>1</v>
          </cell>
          <cell r="F355">
            <v>46</v>
          </cell>
        </row>
        <row r="356">
          <cell r="C356" t="str">
            <v>1395GDTC0721</v>
          </cell>
          <cell r="D356" t="str">
            <v>Bóng ném</v>
          </cell>
          <cell r="E356">
            <v>1</v>
          </cell>
          <cell r="F356">
            <v>46</v>
          </cell>
        </row>
        <row r="357">
          <cell r="C357" t="str">
            <v>1396GDTC0721</v>
          </cell>
          <cell r="D357" t="str">
            <v>Bóng ném</v>
          </cell>
          <cell r="E357">
            <v>1</v>
          </cell>
          <cell r="F357">
            <v>46</v>
          </cell>
        </row>
        <row r="358">
          <cell r="C358" t="str">
            <v>1397GDTC0721</v>
          </cell>
          <cell r="D358" t="str">
            <v>Bóng ném</v>
          </cell>
          <cell r="E358">
            <v>1</v>
          </cell>
          <cell r="F358">
            <v>46</v>
          </cell>
        </row>
        <row r="359">
          <cell r="C359" t="str">
            <v>1398GDTC0721</v>
          </cell>
          <cell r="D359" t="str">
            <v>Bóng ném</v>
          </cell>
          <cell r="E359">
            <v>1</v>
          </cell>
          <cell r="F359">
            <v>41</v>
          </cell>
        </row>
        <row r="360">
          <cell r="C360" t="str">
            <v>1399GDTC0721</v>
          </cell>
          <cell r="D360" t="str">
            <v>Bóng ném</v>
          </cell>
          <cell r="E360">
            <v>1</v>
          </cell>
          <cell r="F360">
            <v>38</v>
          </cell>
        </row>
        <row r="361">
          <cell r="C361" t="str">
            <v>1386GDTC0721</v>
          </cell>
          <cell r="D361" t="str">
            <v>Bóng ném</v>
          </cell>
          <cell r="E361">
            <v>1</v>
          </cell>
          <cell r="F361">
            <v>50</v>
          </cell>
        </row>
        <row r="362">
          <cell r="C362" t="str">
            <v>1385GDTC0721</v>
          </cell>
          <cell r="D362" t="str">
            <v>Bóng ném</v>
          </cell>
          <cell r="E362">
            <v>1</v>
          </cell>
          <cell r="F362">
            <v>29</v>
          </cell>
        </row>
        <row r="363">
          <cell r="C363" t="str">
            <v>1384GDTC0721</v>
          </cell>
          <cell r="D363" t="str">
            <v>Bóng ném</v>
          </cell>
          <cell r="E363">
            <v>1</v>
          </cell>
          <cell r="F363">
            <v>37</v>
          </cell>
        </row>
        <row r="364">
          <cell r="C364" t="str">
            <v>1383GDTC0721</v>
          </cell>
          <cell r="D364" t="str">
            <v>Bóng ném</v>
          </cell>
          <cell r="E364">
            <v>1</v>
          </cell>
          <cell r="F364">
            <v>45</v>
          </cell>
        </row>
        <row r="365">
          <cell r="C365" t="str">
            <v>1382GDTC0721</v>
          </cell>
          <cell r="D365" t="str">
            <v>Bóng ném</v>
          </cell>
          <cell r="E365">
            <v>1</v>
          </cell>
          <cell r="F365">
            <v>45</v>
          </cell>
        </row>
        <row r="366">
          <cell r="C366" t="str">
            <v>1381GDTC0721</v>
          </cell>
          <cell r="D366" t="str">
            <v>Bóng ném</v>
          </cell>
          <cell r="E366">
            <v>1</v>
          </cell>
          <cell r="F366">
            <v>45</v>
          </cell>
        </row>
        <row r="367">
          <cell r="C367" t="str">
            <v>1380GDTC0721</v>
          </cell>
          <cell r="D367" t="str">
            <v>Bóng ném</v>
          </cell>
          <cell r="E367">
            <v>1</v>
          </cell>
          <cell r="F367">
            <v>44</v>
          </cell>
        </row>
        <row r="368">
          <cell r="C368" t="str">
            <v>1379GDTC0721</v>
          </cell>
          <cell r="D368" t="str">
            <v>Bóng ném</v>
          </cell>
          <cell r="E368">
            <v>1</v>
          </cell>
          <cell r="F368">
            <v>37</v>
          </cell>
        </row>
        <row r="369">
          <cell r="C369" t="str">
            <v>1376GDTC0721</v>
          </cell>
          <cell r="D369" t="str">
            <v>Bóng ném</v>
          </cell>
          <cell r="E369">
            <v>1</v>
          </cell>
          <cell r="F369">
            <v>46</v>
          </cell>
        </row>
        <row r="370">
          <cell r="C370" t="str">
            <v>1378GDTC0721</v>
          </cell>
          <cell r="D370" t="str">
            <v>Bóng ném</v>
          </cell>
          <cell r="E370">
            <v>1</v>
          </cell>
          <cell r="F370">
            <v>47</v>
          </cell>
        </row>
        <row r="371">
          <cell r="C371" t="str">
            <v>1377GDTC0721</v>
          </cell>
          <cell r="D371" t="str">
            <v>Bóng ném</v>
          </cell>
          <cell r="E371">
            <v>1</v>
          </cell>
          <cell r="F371">
            <v>46</v>
          </cell>
        </row>
        <row r="372">
          <cell r="C372" t="str">
            <v>1378GDTC0521</v>
          </cell>
          <cell r="D372" t="str">
            <v>Cầu lông</v>
          </cell>
          <cell r="E372">
            <v>1</v>
          </cell>
          <cell r="F372">
            <v>47</v>
          </cell>
        </row>
        <row r="373">
          <cell r="C373" t="str">
            <v>1376GDTC0521</v>
          </cell>
          <cell r="D373" t="str">
            <v>Cầu lông</v>
          </cell>
          <cell r="E373">
            <v>1</v>
          </cell>
          <cell r="F373">
            <v>32</v>
          </cell>
        </row>
        <row r="374">
          <cell r="C374" t="str">
            <v>1377GDTC0521</v>
          </cell>
          <cell r="D374" t="str">
            <v>Cầu lông</v>
          </cell>
          <cell r="E374">
            <v>1</v>
          </cell>
          <cell r="F374">
            <v>47</v>
          </cell>
        </row>
        <row r="375">
          <cell r="C375" t="str">
            <v>1379GDTC0521</v>
          </cell>
          <cell r="D375" t="str">
            <v>Cầu lông</v>
          </cell>
          <cell r="E375">
            <v>1</v>
          </cell>
          <cell r="F375">
            <v>31</v>
          </cell>
        </row>
        <row r="376">
          <cell r="C376" t="str">
            <v>1380GDTC0521</v>
          </cell>
          <cell r="D376" t="str">
            <v>Cầu lông</v>
          </cell>
          <cell r="E376">
            <v>1</v>
          </cell>
          <cell r="F376">
            <v>47</v>
          </cell>
        </row>
        <row r="377">
          <cell r="C377" t="str">
            <v>1381GDTC0521</v>
          </cell>
          <cell r="D377" t="str">
            <v>Cầu lông</v>
          </cell>
          <cell r="E377">
            <v>1</v>
          </cell>
          <cell r="F377">
            <v>45</v>
          </cell>
        </row>
        <row r="378">
          <cell r="C378" t="str">
            <v>1382GDTC0521</v>
          </cell>
          <cell r="D378" t="str">
            <v>Cầu lông</v>
          </cell>
          <cell r="E378">
            <v>1</v>
          </cell>
          <cell r="F378">
            <v>45</v>
          </cell>
        </row>
        <row r="379">
          <cell r="C379" t="str">
            <v>1383GDTC0521</v>
          </cell>
          <cell r="D379" t="str">
            <v>Cầu lông</v>
          </cell>
          <cell r="E379">
            <v>1</v>
          </cell>
          <cell r="F379">
            <v>44</v>
          </cell>
        </row>
        <row r="380">
          <cell r="C380" t="str">
            <v>1384GDTC0521</v>
          </cell>
          <cell r="D380" t="str">
            <v>Cầu lông</v>
          </cell>
          <cell r="E380">
            <v>1</v>
          </cell>
          <cell r="F380">
            <v>45</v>
          </cell>
        </row>
        <row r="381">
          <cell r="C381" t="str">
            <v>1385GDTC0521</v>
          </cell>
          <cell r="D381" t="str">
            <v>Cầu lông</v>
          </cell>
          <cell r="E381">
            <v>1</v>
          </cell>
          <cell r="F381">
            <v>43</v>
          </cell>
        </row>
        <row r="382">
          <cell r="C382" t="str">
            <v>1386GDTC0521</v>
          </cell>
          <cell r="D382" t="str">
            <v>Cầu lông</v>
          </cell>
          <cell r="E382">
            <v>1</v>
          </cell>
          <cell r="F382">
            <v>38</v>
          </cell>
        </row>
        <row r="383">
          <cell r="C383" t="str">
            <v>1387GDTC0521</v>
          </cell>
          <cell r="D383" t="str">
            <v>Cầu lông</v>
          </cell>
          <cell r="E383">
            <v>1</v>
          </cell>
          <cell r="F383">
            <v>50</v>
          </cell>
        </row>
        <row r="384">
          <cell r="C384" t="str">
            <v>1388GDTC0521</v>
          </cell>
          <cell r="D384" t="str">
            <v>Cầu lông</v>
          </cell>
          <cell r="E384">
            <v>1</v>
          </cell>
          <cell r="F384">
            <v>50</v>
          </cell>
        </row>
        <row r="385">
          <cell r="C385" t="str">
            <v>1390GDTC0521</v>
          </cell>
          <cell r="D385" t="str">
            <v>Cầu lông</v>
          </cell>
          <cell r="E385">
            <v>1</v>
          </cell>
          <cell r="F385">
            <v>40</v>
          </cell>
        </row>
        <row r="386">
          <cell r="C386" t="str">
            <v>1389GDTC0521</v>
          </cell>
          <cell r="D386" t="str">
            <v>Cầu lông</v>
          </cell>
          <cell r="E386">
            <v>1</v>
          </cell>
          <cell r="F386">
            <v>50</v>
          </cell>
        </row>
        <row r="387">
          <cell r="C387" t="str">
            <v>1374GDTC0521</v>
          </cell>
          <cell r="D387" t="str">
            <v>Cầu lông</v>
          </cell>
          <cell r="E387">
            <v>1</v>
          </cell>
          <cell r="F387">
            <v>44</v>
          </cell>
        </row>
        <row r="388">
          <cell r="C388" t="str">
            <v>1373GDTC0521</v>
          </cell>
          <cell r="D388" t="str">
            <v>Cầu lông</v>
          </cell>
          <cell r="E388">
            <v>1</v>
          </cell>
          <cell r="F388">
            <v>44</v>
          </cell>
        </row>
        <row r="389">
          <cell r="C389" t="str">
            <v>1375GDTC0521</v>
          </cell>
          <cell r="D389" t="str">
            <v>Cầu lông</v>
          </cell>
          <cell r="E389">
            <v>1</v>
          </cell>
          <cell r="F389">
            <v>44</v>
          </cell>
        </row>
        <row r="390">
          <cell r="C390" t="str">
            <v>1372GDTC0521</v>
          </cell>
          <cell r="D390" t="str">
            <v>Cầu lông</v>
          </cell>
          <cell r="E390">
            <v>1</v>
          </cell>
          <cell r="F390">
            <v>44</v>
          </cell>
        </row>
        <row r="391">
          <cell r="C391" t="str">
            <v>1371GDTC0521</v>
          </cell>
          <cell r="D391" t="str">
            <v>Cầu lông</v>
          </cell>
          <cell r="E391">
            <v>1</v>
          </cell>
          <cell r="F391">
            <v>44</v>
          </cell>
        </row>
        <row r="392">
          <cell r="C392" t="str">
            <v>1352INFO1611</v>
          </cell>
          <cell r="D392" t="str">
            <v>Cơ sở dữ liệu 1</v>
          </cell>
          <cell r="E392">
            <v>2</v>
          </cell>
          <cell r="F392">
            <v>53</v>
          </cell>
        </row>
        <row r="393">
          <cell r="C393" t="str">
            <v>1351INFO1611</v>
          </cell>
          <cell r="D393" t="str">
            <v>Cơ sở dữ liệu 1</v>
          </cell>
          <cell r="E393">
            <v>2</v>
          </cell>
          <cell r="F393">
            <v>120</v>
          </cell>
        </row>
        <row r="394">
          <cell r="C394" t="str">
            <v>1352EACC1411</v>
          </cell>
          <cell r="D394" t="str">
            <v>Kế toán tài chính 1</v>
          </cell>
          <cell r="E394">
            <v>3</v>
          </cell>
          <cell r="F394">
            <v>120</v>
          </cell>
        </row>
        <row r="395">
          <cell r="C395" t="str">
            <v>1353EACC1411</v>
          </cell>
          <cell r="D395" t="str">
            <v>Kế toán tài chính 1</v>
          </cell>
          <cell r="E395">
            <v>3</v>
          </cell>
          <cell r="F395">
            <v>101</v>
          </cell>
        </row>
        <row r="396">
          <cell r="C396" t="str">
            <v>1351EACC1411</v>
          </cell>
          <cell r="D396" t="str">
            <v>Kế toán tài chính 1</v>
          </cell>
          <cell r="E396">
            <v>3</v>
          </cell>
          <cell r="F396">
            <v>120</v>
          </cell>
        </row>
        <row r="397">
          <cell r="C397" t="str">
            <v>1351eCIT2311</v>
          </cell>
          <cell r="D397" t="str">
            <v>Kiến trúc máy tính và hệ điều hành</v>
          </cell>
          <cell r="E397">
            <v>2</v>
          </cell>
          <cell r="F397">
            <v>98</v>
          </cell>
        </row>
        <row r="398">
          <cell r="C398" t="str">
            <v>1352eCIT2311</v>
          </cell>
          <cell r="D398" t="str">
            <v>Kiến trúc máy tính và hệ điều hành</v>
          </cell>
          <cell r="E398">
            <v>2</v>
          </cell>
          <cell r="F398">
            <v>63</v>
          </cell>
        </row>
        <row r="399">
          <cell r="C399" t="str">
            <v>1352ITOM1311</v>
          </cell>
          <cell r="D399" t="str">
            <v>Kinh doanh quốc tế</v>
          </cell>
          <cell r="E399">
            <v>3</v>
          </cell>
          <cell r="F399">
            <v>110</v>
          </cell>
        </row>
        <row r="400">
          <cell r="C400" t="str">
            <v>1353ITOM1311</v>
          </cell>
          <cell r="D400" t="str">
            <v>Kinh doanh quốc tế</v>
          </cell>
          <cell r="E400">
            <v>3</v>
          </cell>
          <cell r="F400">
            <v>110</v>
          </cell>
        </row>
        <row r="401">
          <cell r="C401" t="str">
            <v>1354ITOM1311</v>
          </cell>
          <cell r="D401" t="str">
            <v>Kinh doanh quốc tế</v>
          </cell>
          <cell r="E401">
            <v>3</v>
          </cell>
          <cell r="F401">
            <v>92</v>
          </cell>
        </row>
        <row r="402">
          <cell r="C402" t="str">
            <v>1354TECO0111</v>
          </cell>
          <cell r="D402" t="str">
            <v>Kinh tế thương mại đại cương</v>
          </cell>
          <cell r="E402">
            <v>2</v>
          </cell>
          <cell r="F402">
            <v>119</v>
          </cell>
        </row>
        <row r="403">
          <cell r="C403" t="str">
            <v>1355TECO0111</v>
          </cell>
          <cell r="D403" t="str">
            <v>Kinh tế thương mại đại cương</v>
          </cell>
          <cell r="E403">
            <v>2</v>
          </cell>
          <cell r="F403">
            <v>126</v>
          </cell>
        </row>
        <row r="404">
          <cell r="C404" t="str">
            <v>1355MAEC0111</v>
          </cell>
          <cell r="D404" t="str">
            <v>Kinh tế vĩ mô 1</v>
          </cell>
          <cell r="E404">
            <v>3</v>
          </cell>
          <cell r="F404">
            <v>60</v>
          </cell>
        </row>
        <row r="405">
          <cell r="C405" t="str">
            <v>1354MAEC0111</v>
          </cell>
          <cell r="D405" t="str">
            <v>Kinh tế vĩ mô 1</v>
          </cell>
          <cell r="E405">
            <v>3</v>
          </cell>
          <cell r="F405">
            <v>60</v>
          </cell>
        </row>
        <row r="406">
          <cell r="C406" t="str">
            <v>1353MAEC0111</v>
          </cell>
          <cell r="D406" t="str">
            <v>Kinh tế vĩ mô 1</v>
          </cell>
          <cell r="E406">
            <v>3</v>
          </cell>
          <cell r="F406">
            <v>60</v>
          </cell>
        </row>
        <row r="407">
          <cell r="C407" t="str">
            <v>1365MAEC0111</v>
          </cell>
          <cell r="D407" t="str">
            <v>Kinh tế vĩ mô 1</v>
          </cell>
          <cell r="E407">
            <v>3</v>
          </cell>
          <cell r="F407">
            <v>113</v>
          </cell>
        </row>
        <row r="408">
          <cell r="C408" t="str">
            <v>1366MAEC0111</v>
          </cell>
          <cell r="D408" t="str">
            <v>Kinh tế vĩ mô 1</v>
          </cell>
          <cell r="E408">
            <v>3</v>
          </cell>
          <cell r="F408">
            <v>100</v>
          </cell>
        </row>
        <row r="409">
          <cell r="C409" t="str">
            <v>1363MAEC0111</v>
          </cell>
          <cell r="D409" t="str">
            <v>Kinh tế vĩ mô 1</v>
          </cell>
          <cell r="E409">
            <v>3</v>
          </cell>
          <cell r="F409">
            <v>60</v>
          </cell>
        </row>
        <row r="410">
          <cell r="C410" t="str">
            <v>1364MAEC0111</v>
          </cell>
          <cell r="D410" t="str">
            <v>Kinh tế vĩ mô 1</v>
          </cell>
          <cell r="E410">
            <v>3</v>
          </cell>
          <cell r="F410">
            <v>51</v>
          </cell>
        </row>
        <row r="411">
          <cell r="C411" t="str">
            <v>1361MAEC0111</v>
          </cell>
          <cell r="D411" t="str">
            <v>Kinh tế vĩ mô 1</v>
          </cell>
          <cell r="E411">
            <v>3</v>
          </cell>
          <cell r="F411">
            <v>51</v>
          </cell>
        </row>
        <row r="412">
          <cell r="C412" t="str">
            <v>1362MAEC0111</v>
          </cell>
          <cell r="D412" t="str">
            <v>Kinh tế vĩ mô 1</v>
          </cell>
          <cell r="E412">
            <v>3</v>
          </cell>
          <cell r="F412">
            <v>60</v>
          </cell>
        </row>
        <row r="413">
          <cell r="C413" t="str">
            <v>1356MAEC0111</v>
          </cell>
          <cell r="D413" t="str">
            <v>Kinh tế vĩ mô 1</v>
          </cell>
          <cell r="E413">
            <v>3</v>
          </cell>
          <cell r="F413">
            <v>58</v>
          </cell>
        </row>
        <row r="414">
          <cell r="C414" t="str">
            <v>1358MAEC0111</v>
          </cell>
          <cell r="D414" t="str">
            <v>Kinh tế vĩ mô 1</v>
          </cell>
          <cell r="E414">
            <v>3</v>
          </cell>
          <cell r="F414">
            <v>48</v>
          </cell>
        </row>
        <row r="415">
          <cell r="C415" t="str">
            <v>1357MAEC0111</v>
          </cell>
          <cell r="D415" t="str">
            <v>Kinh tế vĩ mô 1</v>
          </cell>
          <cell r="E415">
            <v>3</v>
          </cell>
          <cell r="F415">
            <v>50</v>
          </cell>
        </row>
        <row r="416">
          <cell r="C416" t="str">
            <v>1359MAEC0111</v>
          </cell>
          <cell r="D416" t="str">
            <v>Kinh tế vĩ mô 1</v>
          </cell>
          <cell r="E416">
            <v>3</v>
          </cell>
          <cell r="F416">
            <v>60</v>
          </cell>
        </row>
        <row r="417">
          <cell r="C417" t="str">
            <v>1360MAEC0111</v>
          </cell>
          <cell r="D417" t="str">
            <v>Kinh tế vĩ mô 1</v>
          </cell>
          <cell r="E417">
            <v>3</v>
          </cell>
          <cell r="F417">
            <v>59</v>
          </cell>
        </row>
        <row r="418">
          <cell r="C418" t="str">
            <v>1352MAEC0111</v>
          </cell>
          <cell r="D418" t="str">
            <v>Kinh tế vĩ mô 1</v>
          </cell>
          <cell r="E418">
            <v>3</v>
          </cell>
          <cell r="F418">
            <v>115</v>
          </cell>
        </row>
        <row r="419">
          <cell r="C419" t="str">
            <v>1351MAEC0111</v>
          </cell>
          <cell r="D419" t="str">
            <v>Kinh tế vĩ mô 1</v>
          </cell>
          <cell r="E419">
            <v>3</v>
          </cell>
          <cell r="F419">
            <v>114</v>
          </cell>
        </row>
        <row r="420">
          <cell r="C420" t="str">
            <v>1352BLAW2111</v>
          </cell>
          <cell r="D420" t="str">
            <v>Luật dân sự 1</v>
          </cell>
          <cell r="E420">
            <v>3</v>
          </cell>
          <cell r="F420">
            <v>102</v>
          </cell>
        </row>
        <row r="421">
          <cell r="C421" t="str">
            <v>1351BLAW2111</v>
          </cell>
          <cell r="D421" t="str">
            <v>Luật dân sự 1</v>
          </cell>
          <cell r="E421">
            <v>3</v>
          </cell>
          <cell r="F421">
            <v>113</v>
          </cell>
        </row>
        <row r="422">
          <cell r="C422" t="str">
            <v>1351BLAW2621</v>
          </cell>
          <cell r="D422" t="str">
            <v>Luật hình sự</v>
          </cell>
          <cell r="E422">
            <v>3</v>
          </cell>
          <cell r="F422">
            <v>115</v>
          </cell>
        </row>
        <row r="423">
          <cell r="C423" t="str">
            <v>1351AMAT0111</v>
          </cell>
          <cell r="D423" t="str">
            <v>Lý thuyết xác suất và thống kê toán </v>
          </cell>
          <cell r="E423">
            <v>3</v>
          </cell>
          <cell r="F423">
            <v>120</v>
          </cell>
        </row>
        <row r="424">
          <cell r="C424" t="str">
            <v>1352AMAT0111</v>
          </cell>
          <cell r="D424" t="str">
            <v>Lý thuyết xác suất và thống kê toán </v>
          </cell>
          <cell r="E424">
            <v>3</v>
          </cell>
          <cell r="F424">
            <v>147</v>
          </cell>
        </row>
        <row r="425">
          <cell r="C425" t="str">
            <v>1353AMAT0111</v>
          </cell>
          <cell r="D425" t="str">
            <v>Lý thuyết xác suất và thống kê toán </v>
          </cell>
          <cell r="E425">
            <v>3</v>
          </cell>
          <cell r="F425">
            <v>111</v>
          </cell>
        </row>
        <row r="426">
          <cell r="C426" t="str">
            <v>1361AMAT0111</v>
          </cell>
          <cell r="D426" t="str">
            <v>Lý thuyết xác suất và thống kê toán </v>
          </cell>
          <cell r="E426">
            <v>3</v>
          </cell>
          <cell r="F426">
            <v>120</v>
          </cell>
        </row>
        <row r="427">
          <cell r="C427" t="str">
            <v>1360AMAT0111</v>
          </cell>
          <cell r="D427" t="str">
            <v>Lý thuyết xác suất và thống kê toán </v>
          </cell>
          <cell r="E427">
            <v>3</v>
          </cell>
          <cell r="F427">
            <v>119</v>
          </cell>
        </row>
        <row r="428">
          <cell r="C428" t="str">
            <v>1359AMAT0111</v>
          </cell>
          <cell r="D428" t="str">
            <v>Lý thuyết xác suất và thống kê toán </v>
          </cell>
          <cell r="E428">
            <v>3</v>
          </cell>
          <cell r="F428">
            <v>120</v>
          </cell>
        </row>
        <row r="429">
          <cell r="C429" t="str">
            <v>1358AMAT0111</v>
          </cell>
          <cell r="D429" t="str">
            <v>Lý thuyết xác suất và thống kê toán </v>
          </cell>
          <cell r="E429">
            <v>3</v>
          </cell>
          <cell r="F429">
            <v>120</v>
          </cell>
        </row>
        <row r="430">
          <cell r="C430" t="str">
            <v>1357AMAT0111</v>
          </cell>
          <cell r="D430" t="str">
            <v>Lý thuyết xác suất và thống kê toán </v>
          </cell>
          <cell r="E430">
            <v>3</v>
          </cell>
          <cell r="F430">
            <v>150</v>
          </cell>
        </row>
        <row r="431">
          <cell r="C431" t="str">
            <v>1363AMAT0111</v>
          </cell>
          <cell r="D431" t="str">
            <v>Lý thuyết xác suất và thống kê toán </v>
          </cell>
          <cell r="E431">
            <v>3</v>
          </cell>
          <cell r="F431">
            <v>120</v>
          </cell>
        </row>
        <row r="432">
          <cell r="C432" t="str">
            <v>1362AMAT0111</v>
          </cell>
          <cell r="D432" t="str">
            <v>Lý thuyết xác suất và thống kê toán </v>
          </cell>
          <cell r="E432">
            <v>3</v>
          </cell>
          <cell r="F432">
            <v>99</v>
          </cell>
        </row>
        <row r="433">
          <cell r="C433" t="str">
            <v>1365AMAT0111</v>
          </cell>
          <cell r="D433" t="str">
            <v>Lý thuyết xác suất và thống kê toán </v>
          </cell>
          <cell r="E433">
            <v>3</v>
          </cell>
          <cell r="F433">
            <v>120</v>
          </cell>
        </row>
        <row r="434">
          <cell r="C434" t="str">
            <v>1364AMAT0111</v>
          </cell>
          <cell r="D434" t="str">
            <v>Lý thuyết xác suất và thống kê toán </v>
          </cell>
          <cell r="E434">
            <v>3</v>
          </cell>
          <cell r="F434">
            <v>65</v>
          </cell>
        </row>
        <row r="435">
          <cell r="C435" t="str">
            <v>1366AMAT0111</v>
          </cell>
          <cell r="D435" t="str">
            <v>Lý thuyết xác suất và thống kê toán </v>
          </cell>
          <cell r="E435">
            <v>3</v>
          </cell>
          <cell r="F435">
            <v>120</v>
          </cell>
        </row>
        <row r="436">
          <cell r="C436" t="str">
            <v>1354AMAT0111</v>
          </cell>
          <cell r="D436" t="str">
            <v>Lý thuyết xác suất và thống kê toán </v>
          </cell>
          <cell r="E436">
            <v>3</v>
          </cell>
          <cell r="F436">
            <v>110</v>
          </cell>
        </row>
        <row r="437">
          <cell r="C437" t="str">
            <v>1355AMAT0111</v>
          </cell>
          <cell r="D437" t="str">
            <v>Lý thuyết xác suất và thống kê toán </v>
          </cell>
          <cell r="E437">
            <v>3</v>
          </cell>
          <cell r="F437">
            <v>110</v>
          </cell>
        </row>
        <row r="438">
          <cell r="C438" t="str">
            <v>1356AMAT0111</v>
          </cell>
          <cell r="D438" t="str">
            <v>Lý thuyết xác suất và thống kê toán </v>
          </cell>
          <cell r="E438">
            <v>3</v>
          </cell>
          <cell r="F438">
            <v>120</v>
          </cell>
        </row>
        <row r="439">
          <cell r="C439" t="str">
            <v>1371AMAT0111</v>
          </cell>
          <cell r="D439" t="str">
            <v>Lý thuyết xác suất và thống kê toán </v>
          </cell>
          <cell r="E439">
            <v>3</v>
          </cell>
          <cell r="F439">
            <v>92</v>
          </cell>
        </row>
        <row r="440">
          <cell r="C440" t="str">
            <v>1372AMAT0111</v>
          </cell>
          <cell r="D440" t="str">
            <v>Lý thuyết xác suất và thống kê toán </v>
          </cell>
          <cell r="E440">
            <v>3</v>
          </cell>
          <cell r="F440">
            <v>119</v>
          </cell>
        </row>
        <row r="441">
          <cell r="C441" t="str">
            <v>1373AMAT0111</v>
          </cell>
          <cell r="D441" t="str">
            <v>Lý thuyết xác suất và thống kê toán </v>
          </cell>
          <cell r="E441">
            <v>3</v>
          </cell>
          <cell r="F441">
            <v>120</v>
          </cell>
        </row>
        <row r="442">
          <cell r="C442" t="str">
            <v>1375AMAT0111</v>
          </cell>
          <cell r="D442" t="str">
            <v>Lý thuyết xác suất và thống kê toán</v>
          </cell>
          <cell r="E442">
            <v>3</v>
          </cell>
          <cell r="F442">
            <v>110</v>
          </cell>
        </row>
        <row r="443">
          <cell r="C443" t="str">
            <v>1374AMAT0111</v>
          </cell>
          <cell r="D443" t="str">
            <v>Lý thuyết xác suất và thống kê toán</v>
          </cell>
          <cell r="E443">
            <v>3</v>
          </cell>
          <cell r="F443">
            <v>110</v>
          </cell>
        </row>
        <row r="444">
          <cell r="C444" t="str">
            <v>1369AMAT0111</v>
          </cell>
          <cell r="D444" t="str">
            <v>Lý thuyết xác suất và thống kê toán </v>
          </cell>
          <cell r="E444">
            <v>3</v>
          </cell>
          <cell r="F444">
            <v>120</v>
          </cell>
        </row>
        <row r="445">
          <cell r="C445" t="str">
            <v>1370AMAT0111</v>
          </cell>
          <cell r="D445" t="str">
            <v>Lý thuyết xác suất và thống kê toán </v>
          </cell>
          <cell r="E445">
            <v>3</v>
          </cell>
          <cell r="F445">
            <v>110</v>
          </cell>
        </row>
        <row r="446">
          <cell r="C446" t="str">
            <v>1368AMAT0111</v>
          </cell>
          <cell r="D446" t="str">
            <v>Lý thuyết xác suất và thống kê toán </v>
          </cell>
          <cell r="E446">
            <v>3</v>
          </cell>
          <cell r="F446">
            <v>119</v>
          </cell>
        </row>
        <row r="447">
          <cell r="C447" t="str">
            <v>1367AMAT0111</v>
          </cell>
          <cell r="D447" t="str">
            <v>Lý thuyết xác suất và thống kê toán </v>
          </cell>
          <cell r="E447">
            <v>3</v>
          </cell>
          <cell r="F447">
            <v>101</v>
          </cell>
        </row>
        <row r="448">
          <cell r="C448" t="str">
            <v>1377AMAT0111</v>
          </cell>
          <cell r="D448" t="str">
            <v>Lý thuyết xác suất và thống kê toán</v>
          </cell>
          <cell r="E448">
            <v>3</v>
          </cell>
          <cell r="F448">
            <v>110</v>
          </cell>
        </row>
        <row r="449">
          <cell r="C449" t="str">
            <v>1376AMAT0111</v>
          </cell>
          <cell r="D449" t="str">
            <v>Lý thuyết xác suất và thống kê toán</v>
          </cell>
          <cell r="E449">
            <v>3</v>
          </cell>
          <cell r="F449">
            <v>110</v>
          </cell>
        </row>
        <row r="450">
          <cell r="C450" t="str">
            <v>1379AMAT0111</v>
          </cell>
          <cell r="D450" t="str">
            <v>Lý thuyết xác suất và thống kê toán</v>
          </cell>
          <cell r="E450">
            <v>3</v>
          </cell>
          <cell r="F450">
            <v>60</v>
          </cell>
        </row>
        <row r="451">
          <cell r="C451" t="str">
            <v>1378AMAT0111</v>
          </cell>
          <cell r="D451" t="str">
            <v>Lý thuyết xác suất và thống kê toán</v>
          </cell>
          <cell r="E451">
            <v>3</v>
          </cell>
          <cell r="F451">
            <v>110</v>
          </cell>
        </row>
        <row r="452">
          <cell r="C452" t="str">
            <v>1367BMKT0111</v>
          </cell>
          <cell r="D452" t="str">
            <v>Marketing căn bản </v>
          </cell>
          <cell r="E452">
            <v>3</v>
          </cell>
          <cell r="F452">
            <v>93</v>
          </cell>
        </row>
        <row r="453">
          <cell r="C453" t="str">
            <v>1368BMKT0111</v>
          </cell>
          <cell r="D453" t="str">
            <v>Marketing căn bản </v>
          </cell>
          <cell r="E453">
            <v>3</v>
          </cell>
          <cell r="F453">
            <v>97</v>
          </cell>
        </row>
        <row r="454">
          <cell r="C454" t="str">
            <v>1370BMKT0111</v>
          </cell>
          <cell r="D454" t="str">
            <v>Marketing căn bản </v>
          </cell>
          <cell r="E454">
            <v>3</v>
          </cell>
          <cell r="F454">
            <v>139</v>
          </cell>
        </row>
        <row r="455">
          <cell r="C455" t="str">
            <v>1369BMKT0111</v>
          </cell>
          <cell r="D455" t="str">
            <v>Marketing căn bản </v>
          </cell>
          <cell r="E455">
            <v>3</v>
          </cell>
          <cell r="F455">
            <v>109</v>
          </cell>
        </row>
        <row r="456">
          <cell r="C456" t="str">
            <v>1372BMKT0111</v>
          </cell>
          <cell r="D456" t="str">
            <v>Marketing căn bản </v>
          </cell>
          <cell r="E456">
            <v>3</v>
          </cell>
          <cell r="F456">
            <v>64</v>
          </cell>
        </row>
        <row r="457">
          <cell r="C457" t="str">
            <v>1371BMKT0111</v>
          </cell>
          <cell r="D457" t="str">
            <v>Marketing căn bản </v>
          </cell>
          <cell r="E457">
            <v>3</v>
          </cell>
          <cell r="F457">
            <v>110</v>
          </cell>
        </row>
        <row r="458">
          <cell r="C458" t="str">
            <v>1356BMKT0111</v>
          </cell>
          <cell r="D458" t="str">
            <v>Marketing căn bản </v>
          </cell>
          <cell r="E458">
            <v>3</v>
          </cell>
          <cell r="F458">
            <v>55</v>
          </cell>
        </row>
        <row r="459">
          <cell r="C459" t="str">
            <v>1355BMKT0111</v>
          </cell>
          <cell r="D459" t="str">
            <v>Marketing căn bản </v>
          </cell>
          <cell r="E459">
            <v>3</v>
          </cell>
          <cell r="F459">
            <v>52</v>
          </cell>
        </row>
        <row r="460">
          <cell r="C460" t="str">
            <v>1354BMKT0111</v>
          </cell>
          <cell r="D460" t="str">
            <v>Marketing căn bản </v>
          </cell>
          <cell r="E460">
            <v>3</v>
          </cell>
          <cell r="F460">
            <v>65</v>
          </cell>
        </row>
        <row r="461">
          <cell r="C461" t="str">
            <v>1366BMKT0111</v>
          </cell>
          <cell r="D461" t="str">
            <v>Marketing căn bản </v>
          </cell>
          <cell r="E461">
            <v>3</v>
          </cell>
          <cell r="F461">
            <v>59</v>
          </cell>
        </row>
        <row r="462">
          <cell r="C462" t="str">
            <v>1364BMKT0111</v>
          </cell>
          <cell r="D462" t="str">
            <v>Marketing căn bản </v>
          </cell>
          <cell r="E462">
            <v>3</v>
          </cell>
          <cell r="F462">
            <v>60</v>
          </cell>
        </row>
        <row r="463">
          <cell r="C463" t="str">
            <v>1365BMKT0111</v>
          </cell>
          <cell r="D463" t="str">
            <v>Marketing căn bản </v>
          </cell>
          <cell r="E463">
            <v>3</v>
          </cell>
          <cell r="F463">
            <v>56</v>
          </cell>
        </row>
        <row r="464">
          <cell r="C464" t="str">
            <v>1362BMKT0111</v>
          </cell>
          <cell r="D464" t="str">
            <v>Marketing căn bản </v>
          </cell>
          <cell r="E464">
            <v>3</v>
          </cell>
          <cell r="F464">
            <v>150</v>
          </cell>
        </row>
        <row r="465">
          <cell r="C465" t="str">
            <v>1363BMKT0111</v>
          </cell>
          <cell r="D465" t="str">
            <v>Marketing căn bản </v>
          </cell>
          <cell r="E465">
            <v>3</v>
          </cell>
          <cell r="F465">
            <v>60</v>
          </cell>
        </row>
        <row r="466">
          <cell r="C466" t="str">
            <v>1357BMKT0111</v>
          </cell>
          <cell r="D466" t="str">
            <v>Marketing căn bản </v>
          </cell>
          <cell r="E466">
            <v>3</v>
          </cell>
          <cell r="F466">
            <v>55</v>
          </cell>
        </row>
        <row r="467">
          <cell r="C467" t="str">
            <v>1358BMKT0111</v>
          </cell>
          <cell r="D467" t="str">
            <v>Marketing căn bản </v>
          </cell>
          <cell r="E467">
            <v>3</v>
          </cell>
          <cell r="F467">
            <v>55</v>
          </cell>
        </row>
        <row r="468">
          <cell r="C468" t="str">
            <v>1359BMKT0111</v>
          </cell>
          <cell r="D468" t="str">
            <v>Marketing căn bản </v>
          </cell>
          <cell r="E468">
            <v>3</v>
          </cell>
          <cell r="F468">
            <v>50</v>
          </cell>
        </row>
        <row r="469">
          <cell r="C469" t="str">
            <v>1361BMKT0111</v>
          </cell>
          <cell r="D469" t="str">
            <v>Marketing căn bản </v>
          </cell>
          <cell r="E469">
            <v>3</v>
          </cell>
          <cell r="F469">
            <v>109</v>
          </cell>
        </row>
        <row r="470">
          <cell r="C470" t="str">
            <v>1360BMKT0111</v>
          </cell>
          <cell r="D470" t="str">
            <v>Marketing căn bản </v>
          </cell>
          <cell r="E470">
            <v>3</v>
          </cell>
          <cell r="F470">
            <v>55</v>
          </cell>
        </row>
        <row r="471">
          <cell r="C471" t="str">
            <v>1353BMKT0111</v>
          </cell>
          <cell r="D471" t="str">
            <v>Marketing căn bản </v>
          </cell>
          <cell r="E471">
            <v>3</v>
          </cell>
          <cell r="F471">
            <v>65</v>
          </cell>
        </row>
        <row r="472">
          <cell r="C472" t="str">
            <v>1352BMKT0111</v>
          </cell>
          <cell r="D472" t="str">
            <v>Marketing căn bản </v>
          </cell>
          <cell r="E472">
            <v>3</v>
          </cell>
          <cell r="F472">
            <v>65</v>
          </cell>
        </row>
        <row r="473">
          <cell r="C473" t="str">
            <v>1351BMKT0111</v>
          </cell>
          <cell r="D473" t="str">
            <v>Marketing căn bản </v>
          </cell>
          <cell r="E473">
            <v>3</v>
          </cell>
          <cell r="F473">
            <v>65</v>
          </cell>
        </row>
        <row r="474">
          <cell r="C474" t="str">
            <v>1351ENTH0611</v>
          </cell>
          <cell r="D474" t="str">
            <v>Ngữ pháp tiếng Anh</v>
          </cell>
          <cell r="E474">
            <v>2</v>
          </cell>
          <cell r="F474">
            <v>55</v>
          </cell>
        </row>
        <row r="475">
          <cell r="C475" t="str">
            <v>1352ENTH0611</v>
          </cell>
          <cell r="D475" t="str">
            <v>Ngữ pháp tiếng Anh</v>
          </cell>
          <cell r="E475">
            <v>2</v>
          </cell>
          <cell r="F475">
            <v>55</v>
          </cell>
        </row>
        <row r="476">
          <cell r="C476" t="str">
            <v>1354ENTH0611</v>
          </cell>
          <cell r="D476" t="str">
            <v>Ngữ pháp tiếng Anh</v>
          </cell>
          <cell r="E476">
            <v>2</v>
          </cell>
          <cell r="F476">
            <v>55</v>
          </cell>
        </row>
        <row r="477">
          <cell r="C477" t="str">
            <v>1353ENTH0611</v>
          </cell>
          <cell r="D477" t="str">
            <v>Ngữ pháp tiếng Anh</v>
          </cell>
          <cell r="E477">
            <v>2</v>
          </cell>
          <cell r="F477">
            <v>55</v>
          </cell>
        </row>
        <row r="478">
          <cell r="C478" t="str">
            <v>1355ENTH0611</v>
          </cell>
          <cell r="D478" t="str">
            <v>Ngữ pháp tiếng Anh</v>
          </cell>
          <cell r="E478">
            <v>2</v>
          </cell>
          <cell r="F478">
            <v>36</v>
          </cell>
        </row>
        <row r="479">
          <cell r="C479" t="str">
            <v>1355FACC0111</v>
          </cell>
          <cell r="D479" t="str">
            <v>Nguyên lý kế toán </v>
          </cell>
          <cell r="E479">
            <v>3</v>
          </cell>
          <cell r="F479">
            <v>150</v>
          </cell>
        </row>
        <row r="480">
          <cell r="C480" t="str">
            <v>1356FACC0111</v>
          </cell>
          <cell r="D480" t="str">
            <v>Nguyên lý kế toán </v>
          </cell>
          <cell r="E480">
            <v>3</v>
          </cell>
          <cell r="F480">
            <v>120</v>
          </cell>
        </row>
        <row r="481">
          <cell r="C481" t="str">
            <v>1354FACC0111</v>
          </cell>
          <cell r="D481" t="str">
            <v>Nguyên lý kế toán </v>
          </cell>
          <cell r="E481">
            <v>3</v>
          </cell>
          <cell r="F481">
            <v>107</v>
          </cell>
        </row>
        <row r="482">
          <cell r="C482" t="str">
            <v>1360FACC0111</v>
          </cell>
          <cell r="D482" t="str">
            <v>Nguyên lý kế toán</v>
          </cell>
          <cell r="E482">
            <v>3</v>
          </cell>
          <cell r="F482">
            <v>30</v>
          </cell>
        </row>
        <row r="483">
          <cell r="C483" t="str">
            <v>1359FACC0111</v>
          </cell>
          <cell r="D483" t="str">
            <v>Nguyên lý kế toán</v>
          </cell>
          <cell r="E483">
            <v>3</v>
          </cell>
          <cell r="F483">
            <v>77</v>
          </cell>
        </row>
        <row r="484">
          <cell r="C484" t="str">
            <v>1358FACC0111</v>
          </cell>
          <cell r="D484" t="str">
            <v>Nguyên lý kế toán </v>
          </cell>
          <cell r="E484">
            <v>3</v>
          </cell>
          <cell r="F484">
            <v>99</v>
          </cell>
        </row>
        <row r="485">
          <cell r="C485" t="str">
            <v>1357FACC0111</v>
          </cell>
          <cell r="D485" t="str">
            <v>Nguyên lý kế toán </v>
          </cell>
          <cell r="E485">
            <v>3</v>
          </cell>
          <cell r="F485">
            <v>120</v>
          </cell>
        </row>
        <row r="486">
          <cell r="C486" t="str">
            <v>1354ANST0211</v>
          </cell>
          <cell r="D486" t="str">
            <v>Nguyên lý thống kê </v>
          </cell>
          <cell r="E486">
            <v>3</v>
          </cell>
          <cell r="F486">
            <v>114</v>
          </cell>
        </row>
        <row r="487">
          <cell r="C487" t="str">
            <v>1356ANST0211</v>
          </cell>
          <cell r="D487" t="str">
            <v>Nguyên lý thống kê</v>
          </cell>
          <cell r="E487">
            <v>3</v>
          </cell>
          <cell r="F487">
            <v>21</v>
          </cell>
        </row>
        <row r="488">
          <cell r="C488" t="str">
            <v>1355ANST0211</v>
          </cell>
          <cell r="D488" t="str">
            <v>Nguyên lý thống kê</v>
          </cell>
          <cell r="E488">
            <v>3</v>
          </cell>
          <cell r="F488">
            <v>31</v>
          </cell>
        </row>
        <row r="489">
          <cell r="C489" t="str">
            <v>1353ANST0211</v>
          </cell>
          <cell r="D489" t="str">
            <v>Nguyên lý thống kê </v>
          </cell>
          <cell r="E489">
            <v>3</v>
          </cell>
          <cell r="F489">
            <v>120</v>
          </cell>
        </row>
        <row r="490">
          <cell r="C490" t="str">
            <v>1355EFIN2811</v>
          </cell>
          <cell r="D490" t="str">
            <v>Nhập môn tài chính - tiền tệ </v>
          </cell>
          <cell r="E490">
            <v>3</v>
          </cell>
          <cell r="F490">
            <v>120</v>
          </cell>
        </row>
        <row r="491">
          <cell r="C491" t="str">
            <v>1355MLNP0211</v>
          </cell>
          <cell r="D491" t="str">
            <v>Những nguyên lý của chủ nghĩa mác Lênin 2</v>
          </cell>
          <cell r="E491">
            <v>3</v>
          </cell>
          <cell r="F491">
            <v>96</v>
          </cell>
        </row>
        <row r="492">
          <cell r="C492" t="str">
            <v>1356MLNP0211</v>
          </cell>
          <cell r="D492" t="str">
            <v>Những nguyên lý của chủ nghĩa mác Lênin 2</v>
          </cell>
          <cell r="E492">
            <v>3</v>
          </cell>
          <cell r="F492">
            <v>120</v>
          </cell>
        </row>
        <row r="493">
          <cell r="C493" t="str">
            <v>1353MLNP0211</v>
          </cell>
          <cell r="D493" t="str">
            <v>Những nguyên lý của chủ nghĩa mác Lênin 2</v>
          </cell>
          <cell r="E493">
            <v>3</v>
          </cell>
          <cell r="F493">
            <v>120</v>
          </cell>
        </row>
        <row r="494">
          <cell r="C494" t="str">
            <v>1354MLNP0211</v>
          </cell>
          <cell r="D494" t="str">
            <v>Những nguyên lý của chủ nghĩa mác Lênin 2</v>
          </cell>
          <cell r="E494">
            <v>3</v>
          </cell>
          <cell r="F494">
            <v>120</v>
          </cell>
        </row>
        <row r="495">
          <cell r="C495" t="str">
            <v>1357MLNP0211</v>
          </cell>
          <cell r="D495" t="str">
            <v>Những nguyên lý của chủ nghĩa mác Lênin 2</v>
          </cell>
          <cell r="E495">
            <v>3</v>
          </cell>
          <cell r="F495">
            <v>120</v>
          </cell>
        </row>
        <row r="496">
          <cell r="C496" t="str">
            <v>1358MLNP0211</v>
          </cell>
          <cell r="D496" t="str">
            <v>Những nguyên lý của chủ nghĩa mác Lênin 2</v>
          </cell>
          <cell r="E496">
            <v>3</v>
          </cell>
          <cell r="F496">
            <v>100</v>
          </cell>
        </row>
        <row r="497">
          <cell r="C497" t="str">
            <v>1352MLNP0211</v>
          </cell>
          <cell r="D497" t="str">
            <v>Những nguyên lý của chủ nghĩa mác Lênin 2</v>
          </cell>
          <cell r="E497">
            <v>3</v>
          </cell>
          <cell r="F497">
            <v>120</v>
          </cell>
        </row>
        <row r="498">
          <cell r="C498" t="str">
            <v>1351MLNP0211</v>
          </cell>
          <cell r="D498" t="str">
            <v>Những nguyên lý của chủ nghĩa mác Lênin 2</v>
          </cell>
          <cell r="E498">
            <v>3</v>
          </cell>
          <cell r="F498">
            <v>111</v>
          </cell>
        </row>
        <row r="499">
          <cell r="C499" t="str">
            <v>1351TLAW0111</v>
          </cell>
          <cell r="D499" t="str">
            <v>Pháp luật đại cương</v>
          </cell>
          <cell r="E499">
            <v>2</v>
          </cell>
          <cell r="F499">
            <v>120</v>
          </cell>
        </row>
        <row r="500">
          <cell r="C500" t="str">
            <v>1352TLAW0111</v>
          </cell>
          <cell r="D500" t="str">
            <v>Pháp luật đại cương</v>
          </cell>
          <cell r="E500">
            <v>2</v>
          </cell>
          <cell r="F500">
            <v>49</v>
          </cell>
        </row>
        <row r="501">
          <cell r="C501" t="str">
            <v>1364SCRE0111</v>
          </cell>
          <cell r="D501" t="str">
            <v>Phương pháp nghiên cứu khoa học</v>
          </cell>
          <cell r="E501">
            <v>2</v>
          </cell>
          <cell r="F501">
            <v>120</v>
          </cell>
        </row>
        <row r="502">
          <cell r="C502" t="str">
            <v>1365SCRE0111</v>
          </cell>
          <cell r="D502" t="str">
            <v>Phương pháp nghiên cứu khoa học</v>
          </cell>
          <cell r="E502">
            <v>2</v>
          </cell>
          <cell r="F502">
            <v>106</v>
          </cell>
        </row>
        <row r="503">
          <cell r="C503" t="str">
            <v>1370SCRE0111</v>
          </cell>
          <cell r="D503" t="str">
            <v>Phương pháp nghiên cứu khoa học</v>
          </cell>
          <cell r="E503">
            <v>2</v>
          </cell>
          <cell r="F503">
            <v>150</v>
          </cell>
        </row>
        <row r="504">
          <cell r="C504" t="str">
            <v>1372SCRE0111</v>
          </cell>
          <cell r="D504" t="str">
            <v>Phương pháp nghiên cứu khoa học</v>
          </cell>
          <cell r="E504">
            <v>2</v>
          </cell>
          <cell r="F504">
            <v>180</v>
          </cell>
        </row>
        <row r="505">
          <cell r="C505" t="str">
            <v>1373SCRE0111</v>
          </cell>
          <cell r="D505" t="str">
            <v>Phương pháp nghiên cứu khoa học</v>
          </cell>
          <cell r="E505">
            <v>2</v>
          </cell>
          <cell r="F505">
            <v>137</v>
          </cell>
        </row>
        <row r="506">
          <cell r="C506" t="str">
            <v>1374SCRE0111</v>
          </cell>
          <cell r="D506" t="str">
            <v>Phương pháp nghiên cứu khoa học</v>
          </cell>
          <cell r="E506">
            <v>2</v>
          </cell>
          <cell r="F506">
            <v>101</v>
          </cell>
        </row>
        <row r="507">
          <cell r="C507" t="str">
            <v>1375SCRE0111</v>
          </cell>
          <cell r="D507" t="str">
            <v>Phương pháp nghiên cứu khoa học</v>
          </cell>
          <cell r="E507">
            <v>2</v>
          </cell>
          <cell r="F507">
            <v>115</v>
          </cell>
        </row>
        <row r="508">
          <cell r="C508" t="str">
            <v>1368SCRE0111</v>
          </cell>
          <cell r="D508" t="str">
            <v>Phương pháp nghiên cứu khoa học</v>
          </cell>
          <cell r="E508">
            <v>2</v>
          </cell>
          <cell r="F508">
            <v>104</v>
          </cell>
        </row>
        <row r="509">
          <cell r="C509" t="str">
            <v>1369SCRE0111</v>
          </cell>
          <cell r="D509" t="str">
            <v>Phương pháp nghiên cứu khoa học</v>
          </cell>
          <cell r="E509">
            <v>2</v>
          </cell>
          <cell r="F509">
            <v>103</v>
          </cell>
        </row>
        <row r="510">
          <cell r="C510" t="str">
            <v>1367SCRE0111</v>
          </cell>
          <cell r="D510" t="str">
            <v>Phương pháp nghiên cứu khoa học</v>
          </cell>
          <cell r="E510">
            <v>2</v>
          </cell>
          <cell r="F510">
            <v>97</v>
          </cell>
        </row>
        <row r="511">
          <cell r="C511" t="str">
            <v>1366SCRE0111</v>
          </cell>
          <cell r="D511" t="str">
            <v>Phương pháp nghiên cứu khoa học</v>
          </cell>
          <cell r="E511">
            <v>2</v>
          </cell>
          <cell r="F511">
            <v>118</v>
          </cell>
        </row>
        <row r="512">
          <cell r="C512" t="str">
            <v>1352QMGM0911</v>
          </cell>
          <cell r="D512" t="str">
            <v>Quản trị chất lượng</v>
          </cell>
          <cell r="E512">
            <v>3</v>
          </cell>
          <cell r="F512">
            <v>5</v>
          </cell>
        </row>
        <row r="513">
          <cell r="C513" t="str">
            <v>1353BMGM0111</v>
          </cell>
          <cell r="D513" t="str">
            <v>Quản trị học </v>
          </cell>
          <cell r="E513">
            <v>3</v>
          </cell>
          <cell r="F513">
            <v>120</v>
          </cell>
        </row>
        <row r="514">
          <cell r="C514" t="str">
            <v>1366BMGM0111</v>
          </cell>
          <cell r="D514" t="str">
            <v>Quản trị học</v>
          </cell>
          <cell r="E514">
            <v>3</v>
          </cell>
          <cell r="F514">
            <v>120</v>
          </cell>
        </row>
        <row r="515">
          <cell r="C515" t="str">
            <v>1365BMGM0111</v>
          </cell>
          <cell r="D515" t="str">
            <v>Quản trị học</v>
          </cell>
          <cell r="E515">
            <v>3</v>
          </cell>
          <cell r="F515">
            <v>120</v>
          </cell>
        </row>
        <row r="516">
          <cell r="C516" t="str">
            <v>1364BMGM0111</v>
          </cell>
          <cell r="D516" t="str">
            <v>Quản trị học</v>
          </cell>
          <cell r="E516">
            <v>3</v>
          </cell>
          <cell r="F516">
            <v>110</v>
          </cell>
        </row>
        <row r="517">
          <cell r="C517" t="str">
            <v>1363BMGM0111</v>
          </cell>
          <cell r="D517" t="str">
            <v>Quản trị học</v>
          </cell>
          <cell r="E517">
            <v>3</v>
          </cell>
          <cell r="F517">
            <v>110</v>
          </cell>
        </row>
        <row r="518">
          <cell r="C518" t="str">
            <v>1362BMGM0111</v>
          </cell>
          <cell r="D518" t="str">
            <v>Quản trị học</v>
          </cell>
          <cell r="E518">
            <v>3</v>
          </cell>
          <cell r="F518">
            <v>110</v>
          </cell>
        </row>
        <row r="519">
          <cell r="C519" t="str">
            <v>1358BMGM0111</v>
          </cell>
          <cell r="D519" t="str">
            <v>Quản trị học </v>
          </cell>
          <cell r="E519">
            <v>3</v>
          </cell>
          <cell r="F519">
            <v>110</v>
          </cell>
        </row>
        <row r="520">
          <cell r="C520" t="str">
            <v>1357BMGM0111</v>
          </cell>
          <cell r="D520" t="str">
            <v>Quản trị học </v>
          </cell>
          <cell r="E520">
            <v>3</v>
          </cell>
          <cell r="F520">
            <v>107</v>
          </cell>
        </row>
        <row r="521">
          <cell r="C521" t="str">
            <v>1359BMGM0111</v>
          </cell>
          <cell r="D521" t="str">
            <v>Quản trị học </v>
          </cell>
          <cell r="E521">
            <v>3</v>
          </cell>
          <cell r="F521">
            <v>120</v>
          </cell>
        </row>
        <row r="522">
          <cell r="C522" t="str">
            <v>1360BMGM0111</v>
          </cell>
          <cell r="D522" t="str">
            <v>Quản trị học </v>
          </cell>
          <cell r="E522">
            <v>3</v>
          </cell>
          <cell r="F522">
            <v>105</v>
          </cell>
        </row>
        <row r="523">
          <cell r="C523" t="str">
            <v>1361BMGM0111</v>
          </cell>
          <cell r="D523" t="str">
            <v>Quản trị học</v>
          </cell>
          <cell r="E523">
            <v>3</v>
          </cell>
          <cell r="F523">
            <v>119</v>
          </cell>
        </row>
        <row r="524">
          <cell r="C524" t="str">
            <v>1354BMGM0111</v>
          </cell>
          <cell r="D524" t="str">
            <v>Quản trị học </v>
          </cell>
          <cell r="E524">
            <v>3</v>
          </cell>
          <cell r="F524">
            <v>120</v>
          </cell>
        </row>
        <row r="525">
          <cell r="C525" t="str">
            <v>1356BMGM0111</v>
          </cell>
          <cell r="D525" t="str">
            <v>Quản trị học </v>
          </cell>
          <cell r="E525">
            <v>3</v>
          </cell>
          <cell r="F525">
            <v>110</v>
          </cell>
        </row>
        <row r="526">
          <cell r="C526" t="str">
            <v>1355BMGM0111</v>
          </cell>
          <cell r="D526" t="str">
            <v>Quản trị học </v>
          </cell>
          <cell r="E526">
            <v>3</v>
          </cell>
          <cell r="F526">
            <v>26</v>
          </cell>
        </row>
        <row r="527">
          <cell r="C527" t="str">
            <v>1367BMGM0111</v>
          </cell>
          <cell r="D527" t="str">
            <v>Quản trị học</v>
          </cell>
          <cell r="E527">
            <v>3</v>
          </cell>
          <cell r="F527">
            <v>69</v>
          </cell>
        </row>
        <row r="528">
          <cell r="C528" t="str">
            <v>1368BMGM0111</v>
          </cell>
          <cell r="D528" t="str">
            <v>Quản trị học</v>
          </cell>
          <cell r="E528">
            <v>3</v>
          </cell>
          <cell r="F528">
            <v>101</v>
          </cell>
        </row>
        <row r="529">
          <cell r="C529" t="str">
            <v>1370BMGM0111</v>
          </cell>
          <cell r="D529" t="str">
            <v>Quản trị học</v>
          </cell>
          <cell r="E529">
            <v>3</v>
          </cell>
          <cell r="F529">
            <v>60</v>
          </cell>
        </row>
        <row r="530">
          <cell r="C530" t="str">
            <v>1369BMGM0111</v>
          </cell>
          <cell r="D530" t="str">
            <v>Quản trị học</v>
          </cell>
          <cell r="E530">
            <v>3</v>
          </cell>
          <cell r="F530">
            <v>110</v>
          </cell>
        </row>
        <row r="531">
          <cell r="C531" t="str">
            <v>1371BMGM0111</v>
          </cell>
          <cell r="D531" t="str">
            <v>Quản trị học</v>
          </cell>
          <cell r="E531">
            <v>3</v>
          </cell>
          <cell r="F531">
            <v>118</v>
          </cell>
        </row>
        <row r="532">
          <cell r="C532" t="str">
            <v>1362TMKT0211</v>
          </cell>
          <cell r="D532" t="str">
            <v>Tâm lý quản trị kinh doanh</v>
          </cell>
          <cell r="E532">
            <v>2</v>
          </cell>
          <cell r="F532">
            <v>34</v>
          </cell>
        </row>
        <row r="533">
          <cell r="C533" t="str">
            <v>1362PCOM0111</v>
          </cell>
          <cell r="D533" t="str">
            <v>Thương mại điện tử căn bản</v>
          </cell>
          <cell r="E533">
            <v>3</v>
          </cell>
          <cell r="F533">
            <v>59</v>
          </cell>
        </row>
        <row r="534">
          <cell r="C534" t="str">
            <v>1363PCOM0111</v>
          </cell>
          <cell r="D534" t="str">
            <v>Thương mại điện tử căn bản</v>
          </cell>
          <cell r="E534">
            <v>3</v>
          </cell>
          <cell r="F534">
            <v>134</v>
          </cell>
        </row>
        <row r="535">
          <cell r="C535" t="str">
            <v>1361PCOM0111</v>
          </cell>
          <cell r="D535" t="str">
            <v>Thương mại điện tử căn bản</v>
          </cell>
          <cell r="E535">
            <v>3</v>
          </cell>
          <cell r="F535">
            <v>42</v>
          </cell>
        </row>
        <row r="536">
          <cell r="C536" t="str">
            <v>1364PCOM0111</v>
          </cell>
          <cell r="D536" t="str">
            <v>Thương mại điện tử căn bản</v>
          </cell>
          <cell r="E536">
            <v>3</v>
          </cell>
          <cell r="F536">
            <v>110</v>
          </cell>
        </row>
        <row r="537">
          <cell r="C537" t="str">
            <v>1365PCOM0111</v>
          </cell>
          <cell r="D537" t="str">
            <v>Thương mại điện tử căn bản</v>
          </cell>
          <cell r="E537">
            <v>3</v>
          </cell>
          <cell r="F537">
            <v>120</v>
          </cell>
        </row>
        <row r="538">
          <cell r="C538" t="str">
            <v>1366PCOM0111</v>
          </cell>
          <cell r="D538" t="str">
            <v>Thương mại điện tử căn bản</v>
          </cell>
          <cell r="E538">
            <v>3</v>
          </cell>
          <cell r="F538">
            <v>60</v>
          </cell>
        </row>
        <row r="539">
          <cell r="C539" t="str">
            <v>1360PCOM0111</v>
          </cell>
          <cell r="D539" t="str">
            <v>Thương mại điện tử căn bản</v>
          </cell>
          <cell r="E539">
            <v>3</v>
          </cell>
          <cell r="F539">
            <v>54</v>
          </cell>
        </row>
        <row r="540">
          <cell r="C540" t="str">
            <v>1359PCOM0111</v>
          </cell>
          <cell r="D540" t="str">
            <v>Thương mại điện tử căn bản</v>
          </cell>
          <cell r="E540">
            <v>3</v>
          </cell>
          <cell r="F540">
            <v>53</v>
          </cell>
        </row>
        <row r="541">
          <cell r="C541" t="str">
            <v>1357PCOM0111</v>
          </cell>
          <cell r="D541" t="str">
            <v>Thương mại điện tử căn bản</v>
          </cell>
          <cell r="E541">
            <v>3</v>
          </cell>
          <cell r="F541">
            <v>56</v>
          </cell>
        </row>
        <row r="542">
          <cell r="C542" t="str">
            <v>1358PCOM0111</v>
          </cell>
          <cell r="D542" t="str">
            <v>Thương mại điện tử căn bản</v>
          </cell>
          <cell r="E542">
            <v>3</v>
          </cell>
          <cell r="F542">
            <v>87</v>
          </cell>
        </row>
        <row r="543">
          <cell r="C543" t="str">
            <v>1355PCOM0111</v>
          </cell>
          <cell r="D543" t="str">
            <v>Thương mại điện tử căn bản</v>
          </cell>
          <cell r="E543">
            <v>3</v>
          </cell>
          <cell r="F543">
            <v>65</v>
          </cell>
        </row>
        <row r="544">
          <cell r="C544" t="str">
            <v>1356PCOM0111</v>
          </cell>
          <cell r="D544" t="str">
            <v>Thương mại điện tử căn bản</v>
          </cell>
          <cell r="E544">
            <v>3</v>
          </cell>
          <cell r="F544">
            <v>60</v>
          </cell>
        </row>
        <row r="545">
          <cell r="C545" t="str">
            <v>1354PCOM0111</v>
          </cell>
          <cell r="D545" t="str">
            <v>Thương mại điện tử căn bản</v>
          </cell>
          <cell r="E545">
            <v>3</v>
          </cell>
          <cell r="F545">
            <v>101</v>
          </cell>
        </row>
        <row r="546">
          <cell r="C546" t="str">
            <v>1353PCOM0111</v>
          </cell>
          <cell r="D546" t="str">
            <v>Thương mại điện tử căn bản</v>
          </cell>
          <cell r="E546">
            <v>3</v>
          </cell>
          <cell r="F546">
            <v>110</v>
          </cell>
        </row>
        <row r="547">
          <cell r="C547" t="str">
            <v>1352PCOM0111</v>
          </cell>
          <cell r="D547" t="str">
            <v>Thương mại điện tử căn bản</v>
          </cell>
          <cell r="E547">
            <v>3</v>
          </cell>
          <cell r="F547">
            <v>120</v>
          </cell>
        </row>
        <row r="548">
          <cell r="C548" t="str">
            <v>1371PCOM0111</v>
          </cell>
          <cell r="D548" t="str">
            <v>Thương mại điện tử căn bản</v>
          </cell>
          <cell r="E548">
            <v>3</v>
          </cell>
          <cell r="F548">
            <v>19</v>
          </cell>
        </row>
        <row r="549">
          <cell r="C549" t="str">
            <v>1372PCOM0111</v>
          </cell>
          <cell r="D549" t="str">
            <v>Thương mại điện tử căn bản</v>
          </cell>
          <cell r="E549">
            <v>3</v>
          </cell>
          <cell r="F549">
            <v>85</v>
          </cell>
        </row>
        <row r="550">
          <cell r="C550" t="str">
            <v>1373PCOM0111</v>
          </cell>
          <cell r="D550" t="str">
            <v>Thương mại điện tử căn bản</v>
          </cell>
          <cell r="E550">
            <v>3</v>
          </cell>
          <cell r="F550">
            <v>13</v>
          </cell>
        </row>
        <row r="551">
          <cell r="C551" t="str">
            <v>1368PCOM0111</v>
          </cell>
          <cell r="D551" t="str">
            <v>Thương mại điện tử căn bản</v>
          </cell>
          <cell r="E551">
            <v>3</v>
          </cell>
          <cell r="F551">
            <v>99</v>
          </cell>
        </row>
        <row r="552">
          <cell r="C552" t="str">
            <v>1369PCOM0111</v>
          </cell>
          <cell r="D552" t="str">
            <v>Thương mại điện tử căn bản</v>
          </cell>
          <cell r="E552">
            <v>3</v>
          </cell>
          <cell r="F552">
            <v>53</v>
          </cell>
        </row>
        <row r="553">
          <cell r="C553" t="str">
            <v>1370PCOM0111</v>
          </cell>
          <cell r="D553" t="str">
            <v>Thương mại điện tử căn bản</v>
          </cell>
          <cell r="E553">
            <v>3</v>
          </cell>
          <cell r="F553">
            <v>21</v>
          </cell>
        </row>
        <row r="554">
          <cell r="C554" t="str">
            <v>1367PCOM0111</v>
          </cell>
          <cell r="D554" t="str">
            <v>Thương mại điện tử căn bản</v>
          </cell>
          <cell r="E554">
            <v>3</v>
          </cell>
          <cell r="F554">
            <v>49</v>
          </cell>
        </row>
        <row r="555">
          <cell r="C555" t="str">
            <v>1367ENTH1511</v>
          </cell>
          <cell r="D555" t="str">
            <v>Tiếng anh 2</v>
          </cell>
          <cell r="E555">
            <v>2</v>
          </cell>
          <cell r="F555">
            <v>50</v>
          </cell>
        </row>
        <row r="556">
          <cell r="C556" t="str">
            <v>1351ENTH1511</v>
          </cell>
          <cell r="D556" t="str">
            <v>Tiếng anh 2</v>
          </cell>
          <cell r="E556">
            <v>2</v>
          </cell>
          <cell r="F556">
            <v>45</v>
          </cell>
        </row>
        <row r="557">
          <cell r="C557" t="str">
            <v>1350ENTH1511</v>
          </cell>
          <cell r="D557" t="str">
            <v>Tiếng anh 2</v>
          </cell>
          <cell r="E557">
            <v>2</v>
          </cell>
          <cell r="F557">
            <v>52</v>
          </cell>
        </row>
        <row r="558">
          <cell r="C558" t="str">
            <v>1343ENTH1511</v>
          </cell>
          <cell r="D558" t="str">
            <v>Tiếng anh 2</v>
          </cell>
          <cell r="E558">
            <v>2</v>
          </cell>
          <cell r="F558">
            <v>55</v>
          </cell>
        </row>
        <row r="559">
          <cell r="C559" t="str">
            <v>1344ENTH1511</v>
          </cell>
          <cell r="D559" t="str">
            <v>Tiếng anh 2</v>
          </cell>
          <cell r="E559">
            <v>2</v>
          </cell>
          <cell r="F559">
            <v>21</v>
          </cell>
        </row>
        <row r="560">
          <cell r="C560" t="str">
            <v>1345ENTH1511</v>
          </cell>
          <cell r="D560" t="str">
            <v>Tiếng anh 2</v>
          </cell>
          <cell r="E560">
            <v>2</v>
          </cell>
          <cell r="F560">
            <v>55</v>
          </cell>
        </row>
        <row r="561">
          <cell r="C561" t="str">
            <v>1346ENTH1511</v>
          </cell>
          <cell r="D561" t="str">
            <v>Tiếng anh 2</v>
          </cell>
          <cell r="E561">
            <v>2</v>
          </cell>
          <cell r="F561">
            <v>55</v>
          </cell>
        </row>
        <row r="562">
          <cell r="C562" t="str">
            <v>1347ENTH1511</v>
          </cell>
          <cell r="D562" t="str">
            <v>Tiếng anh 2</v>
          </cell>
          <cell r="E562">
            <v>2</v>
          </cell>
          <cell r="F562">
            <v>51</v>
          </cell>
        </row>
        <row r="563">
          <cell r="C563" t="str">
            <v>1348ENTH1511</v>
          </cell>
          <cell r="D563" t="str">
            <v>Tiếng anh 2</v>
          </cell>
          <cell r="E563">
            <v>2</v>
          </cell>
          <cell r="F563">
            <v>52</v>
          </cell>
        </row>
        <row r="564">
          <cell r="C564" t="str">
            <v>1349ENTH1511</v>
          </cell>
          <cell r="D564" t="str">
            <v>Tiếng anh 2</v>
          </cell>
          <cell r="E564">
            <v>2</v>
          </cell>
          <cell r="F564">
            <v>52</v>
          </cell>
        </row>
        <row r="565">
          <cell r="C565" t="str">
            <v>1301ENTH1511</v>
          </cell>
          <cell r="D565" t="str">
            <v>Tiếng Anh 2</v>
          </cell>
          <cell r="E565">
            <v>2</v>
          </cell>
          <cell r="F565">
            <v>60</v>
          </cell>
        </row>
        <row r="566">
          <cell r="C566" t="str">
            <v>1302ENTH1511</v>
          </cell>
          <cell r="D566" t="str">
            <v>Tiếng Anh 2</v>
          </cell>
          <cell r="E566">
            <v>2</v>
          </cell>
          <cell r="F566">
            <v>60</v>
          </cell>
        </row>
        <row r="567">
          <cell r="C567" t="str">
            <v>1303ENTH1511</v>
          </cell>
          <cell r="D567" t="str">
            <v>Tiếng Anh 2</v>
          </cell>
          <cell r="E567">
            <v>2</v>
          </cell>
          <cell r="F567">
            <v>60</v>
          </cell>
        </row>
        <row r="568">
          <cell r="C568" t="str">
            <v>1304ENTH1511</v>
          </cell>
          <cell r="D568" t="str">
            <v>Tiếng Anh 2</v>
          </cell>
          <cell r="E568">
            <v>2</v>
          </cell>
          <cell r="F568">
            <v>50</v>
          </cell>
        </row>
        <row r="569">
          <cell r="C569" t="str">
            <v>1305ENTH1511</v>
          </cell>
          <cell r="D569" t="str">
            <v>Tiếng Anh 2</v>
          </cell>
          <cell r="E569">
            <v>2</v>
          </cell>
          <cell r="F569">
            <v>55</v>
          </cell>
        </row>
        <row r="570">
          <cell r="C570" t="str">
            <v>1306ENTH1511</v>
          </cell>
          <cell r="D570" t="str">
            <v>Tiếng Anh 2</v>
          </cell>
          <cell r="E570">
            <v>2</v>
          </cell>
          <cell r="F570">
            <v>54</v>
          </cell>
        </row>
        <row r="571">
          <cell r="C571" t="str">
            <v>1307ENTH1511</v>
          </cell>
          <cell r="D571" t="str">
            <v>Tiếng Anh 2</v>
          </cell>
          <cell r="E571">
            <v>2</v>
          </cell>
          <cell r="F571">
            <v>53</v>
          </cell>
        </row>
        <row r="572">
          <cell r="C572" t="str">
            <v>1308ENTH1511</v>
          </cell>
          <cell r="D572" t="str">
            <v>Tiếng Anh 2</v>
          </cell>
          <cell r="E572">
            <v>2</v>
          </cell>
          <cell r="F572">
            <v>55</v>
          </cell>
        </row>
        <row r="573">
          <cell r="C573" t="str">
            <v>1309ENTH1511</v>
          </cell>
          <cell r="D573" t="str">
            <v>Tiếng Anh 2</v>
          </cell>
          <cell r="E573">
            <v>2</v>
          </cell>
          <cell r="F573">
            <v>49</v>
          </cell>
        </row>
        <row r="574">
          <cell r="C574" t="str">
            <v>1310ENTH1511</v>
          </cell>
          <cell r="D574" t="str">
            <v>Tiếng Anh 2</v>
          </cell>
          <cell r="E574">
            <v>2</v>
          </cell>
          <cell r="F574">
            <v>50</v>
          </cell>
        </row>
        <row r="575">
          <cell r="C575" t="str">
            <v>1311ENTH1511</v>
          </cell>
          <cell r="D575" t="str">
            <v>Tiếng Anh 2</v>
          </cell>
          <cell r="E575">
            <v>2</v>
          </cell>
          <cell r="F575">
            <v>55</v>
          </cell>
        </row>
        <row r="576">
          <cell r="C576" t="str">
            <v>1312ENTH1511</v>
          </cell>
          <cell r="D576" t="str">
            <v>Tiếng Anh 2</v>
          </cell>
          <cell r="E576">
            <v>2</v>
          </cell>
          <cell r="F576">
            <v>55</v>
          </cell>
        </row>
        <row r="577">
          <cell r="C577" t="str">
            <v>1313ENTH1511</v>
          </cell>
          <cell r="D577" t="str">
            <v>Tiếng Anh 2</v>
          </cell>
          <cell r="E577">
            <v>2</v>
          </cell>
          <cell r="F577">
            <v>55</v>
          </cell>
        </row>
        <row r="578">
          <cell r="C578" t="str">
            <v>1314ENTH1511</v>
          </cell>
          <cell r="D578" t="str">
            <v>Tiếng Anh 2</v>
          </cell>
          <cell r="E578">
            <v>2</v>
          </cell>
          <cell r="F578">
            <v>54</v>
          </cell>
        </row>
        <row r="579">
          <cell r="C579" t="str">
            <v>1315ENTH1511</v>
          </cell>
          <cell r="D579" t="str">
            <v>Tiếng Anh 2</v>
          </cell>
          <cell r="E579">
            <v>2</v>
          </cell>
          <cell r="F579">
            <v>35</v>
          </cell>
        </row>
        <row r="580">
          <cell r="C580" t="str">
            <v>1316ENTH1511</v>
          </cell>
          <cell r="D580" t="str">
            <v>Tiếng anh 2</v>
          </cell>
          <cell r="E580">
            <v>2</v>
          </cell>
          <cell r="F580">
            <v>60</v>
          </cell>
        </row>
        <row r="581">
          <cell r="C581" t="str">
            <v>1317ENTH1511</v>
          </cell>
          <cell r="D581" t="str">
            <v>Tiếng anh 2</v>
          </cell>
          <cell r="E581">
            <v>2</v>
          </cell>
          <cell r="F581">
            <v>59</v>
          </cell>
        </row>
        <row r="582">
          <cell r="C582" t="str">
            <v>1318ENTH1511</v>
          </cell>
          <cell r="D582" t="str">
            <v>Tiếng anh 2</v>
          </cell>
          <cell r="E582">
            <v>2</v>
          </cell>
          <cell r="F582">
            <v>57</v>
          </cell>
        </row>
        <row r="583">
          <cell r="C583" t="str">
            <v>1319ENTH1511</v>
          </cell>
          <cell r="D583" t="str">
            <v>Tiếng anh 2</v>
          </cell>
          <cell r="E583">
            <v>2</v>
          </cell>
          <cell r="F583">
            <v>53</v>
          </cell>
        </row>
        <row r="584">
          <cell r="C584" t="str">
            <v>1320ENTH1511</v>
          </cell>
          <cell r="D584" t="str">
            <v>Tiếng anh 2</v>
          </cell>
          <cell r="E584">
            <v>2</v>
          </cell>
          <cell r="F584">
            <v>50</v>
          </cell>
        </row>
        <row r="585">
          <cell r="C585" t="str">
            <v>1321ENTH1511</v>
          </cell>
          <cell r="D585" t="str">
            <v>Tiếng anh 2</v>
          </cell>
          <cell r="E585">
            <v>2</v>
          </cell>
          <cell r="F585">
            <v>48</v>
          </cell>
        </row>
        <row r="586">
          <cell r="C586" t="str">
            <v>1322ENTH1511</v>
          </cell>
          <cell r="D586" t="str">
            <v>Tiếng anh 2</v>
          </cell>
          <cell r="E586">
            <v>2</v>
          </cell>
          <cell r="F586">
            <v>50</v>
          </cell>
        </row>
        <row r="587">
          <cell r="C587" t="str">
            <v>1323ENTH1511</v>
          </cell>
          <cell r="D587" t="str">
            <v>Tiếng anh 2</v>
          </cell>
          <cell r="E587">
            <v>2</v>
          </cell>
          <cell r="F587">
            <v>49</v>
          </cell>
        </row>
        <row r="588">
          <cell r="C588" t="str">
            <v>1324ENTH1511</v>
          </cell>
          <cell r="D588" t="str">
            <v>Tiếng anh 2</v>
          </cell>
          <cell r="E588">
            <v>2</v>
          </cell>
          <cell r="F588">
            <v>49</v>
          </cell>
        </row>
        <row r="589">
          <cell r="C589" t="str">
            <v>1325ENTH1511</v>
          </cell>
          <cell r="D589" t="str">
            <v>Tiếng anh 2</v>
          </cell>
          <cell r="E589">
            <v>2</v>
          </cell>
          <cell r="F589">
            <v>50</v>
          </cell>
        </row>
        <row r="590">
          <cell r="C590" t="str">
            <v>1326ENTH1511</v>
          </cell>
          <cell r="D590" t="str">
            <v>Tiếng anh 2</v>
          </cell>
          <cell r="E590">
            <v>2</v>
          </cell>
          <cell r="F590">
            <v>50</v>
          </cell>
        </row>
        <row r="591">
          <cell r="C591" t="str">
            <v>1327ENTH1511</v>
          </cell>
          <cell r="D591" t="str">
            <v>Tiếng anh 2</v>
          </cell>
          <cell r="E591">
            <v>2</v>
          </cell>
          <cell r="F591">
            <v>50</v>
          </cell>
        </row>
        <row r="592">
          <cell r="C592" t="str">
            <v>1328ENTH1511</v>
          </cell>
          <cell r="D592" t="str">
            <v>Tiếng anh 2</v>
          </cell>
          <cell r="E592">
            <v>2</v>
          </cell>
          <cell r="F592">
            <v>29</v>
          </cell>
        </row>
        <row r="593">
          <cell r="C593" t="str">
            <v>1329ENTH1511</v>
          </cell>
          <cell r="D593" t="str">
            <v>Tiếng anh 2</v>
          </cell>
          <cell r="E593">
            <v>2</v>
          </cell>
          <cell r="F593">
            <v>50</v>
          </cell>
        </row>
        <row r="594">
          <cell r="C594" t="str">
            <v>1330ENTH1511</v>
          </cell>
          <cell r="D594" t="str">
            <v>Tiếng anh 2</v>
          </cell>
          <cell r="E594">
            <v>2</v>
          </cell>
          <cell r="F594">
            <v>50</v>
          </cell>
        </row>
        <row r="595">
          <cell r="C595" t="str">
            <v>1331ENTH1511</v>
          </cell>
          <cell r="D595" t="str">
            <v>Tiếng anh 2</v>
          </cell>
          <cell r="E595">
            <v>2</v>
          </cell>
          <cell r="F595">
            <v>50</v>
          </cell>
        </row>
        <row r="596">
          <cell r="C596" t="str">
            <v>1332ENTH1511</v>
          </cell>
          <cell r="D596" t="str">
            <v>Tiếng anh 2</v>
          </cell>
          <cell r="E596">
            <v>2</v>
          </cell>
          <cell r="F596">
            <v>50</v>
          </cell>
        </row>
        <row r="597">
          <cell r="C597" t="str">
            <v>1333ENTH1511</v>
          </cell>
          <cell r="D597" t="str">
            <v>Tiếng anh 2</v>
          </cell>
          <cell r="E597">
            <v>2</v>
          </cell>
          <cell r="F597">
            <v>48</v>
          </cell>
        </row>
        <row r="598">
          <cell r="C598" t="str">
            <v>1334ENTH1511</v>
          </cell>
          <cell r="D598" t="str">
            <v>Tiếng anh 2</v>
          </cell>
          <cell r="E598">
            <v>2</v>
          </cell>
          <cell r="F598">
            <v>40</v>
          </cell>
        </row>
        <row r="599">
          <cell r="C599" t="str">
            <v>1335ENTH1511</v>
          </cell>
          <cell r="D599" t="str">
            <v>Tiếng anh 2</v>
          </cell>
          <cell r="E599">
            <v>2</v>
          </cell>
          <cell r="F599">
            <v>48</v>
          </cell>
        </row>
        <row r="600">
          <cell r="C600" t="str">
            <v>1336ENTH1511</v>
          </cell>
          <cell r="D600" t="str">
            <v>Tiếng anh 2</v>
          </cell>
          <cell r="E600">
            <v>2</v>
          </cell>
          <cell r="F600">
            <v>38</v>
          </cell>
        </row>
        <row r="601">
          <cell r="C601" t="str">
            <v>1337ENTH1511</v>
          </cell>
          <cell r="D601" t="str">
            <v>Tiếng anh 2</v>
          </cell>
          <cell r="E601">
            <v>2</v>
          </cell>
          <cell r="F601">
            <v>50</v>
          </cell>
        </row>
        <row r="602">
          <cell r="C602" t="str">
            <v>1338ENTH1511</v>
          </cell>
          <cell r="D602" t="str">
            <v>Tiếng anh 2</v>
          </cell>
          <cell r="E602">
            <v>2</v>
          </cell>
          <cell r="F602">
            <v>46</v>
          </cell>
        </row>
        <row r="603">
          <cell r="C603" t="str">
            <v>1339ENTH1511</v>
          </cell>
          <cell r="D603" t="str">
            <v>Tiếng anh 2</v>
          </cell>
          <cell r="E603">
            <v>2</v>
          </cell>
          <cell r="F603">
            <v>47</v>
          </cell>
        </row>
        <row r="604">
          <cell r="C604" t="str">
            <v>1340ENTH1511</v>
          </cell>
          <cell r="D604" t="str">
            <v>Tiếng anh 2</v>
          </cell>
          <cell r="E604">
            <v>2</v>
          </cell>
          <cell r="F604">
            <v>52</v>
          </cell>
        </row>
        <row r="605">
          <cell r="C605" t="str">
            <v>1341ENTH1511</v>
          </cell>
          <cell r="D605" t="str">
            <v>Tiếng anh 2</v>
          </cell>
          <cell r="E605">
            <v>2</v>
          </cell>
          <cell r="F605">
            <v>50</v>
          </cell>
        </row>
        <row r="606">
          <cell r="C606" t="str">
            <v>1342ENTH1511</v>
          </cell>
          <cell r="D606" t="str">
            <v>Tiếng anh 2</v>
          </cell>
          <cell r="E606">
            <v>2</v>
          </cell>
          <cell r="F606">
            <v>34</v>
          </cell>
        </row>
        <row r="607">
          <cell r="C607" t="str">
            <v>1353ENTH1511</v>
          </cell>
          <cell r="D607" t="str">
            <v>Tiếng anh 2</v>
          </cell>
          <cell r="E607">
            <v>2</v>
          </cell>
          <cell r="F607">
            <v>53</v>
          </cell>
        </row>
        <row r="608">
          <cell r="C608" t="str">
            <v>1354ENTH1511</v>
          </cell>
          <cell r="D608" t="str">
            <v>Tiếng anh 2</v>
          </cell>
          <cell r="E608">
            <v>2</v>
          </cell>
          <cell r="F608">
            <v>53</v>
          </cell>
        </row>
        <row r="609">
          <cell r="C609" t="str">
            <v>1356ENTH1511</v>
          </cell>
          <cell r="D609" t="str">
            <v>Tiếng anh 2</v>
          </cell>
          <cell r="E609">
            <v>2</v>
          </cell>
          <cell r="F609">
            <v>53</v>
          </cell>
        </row>
        <row r="610">
          <cell r="C610" t="str">
            <v>1355ENTH1511</v>
          </cell>
          <cell r="D610" t="str">
            <v>Tiếng anh 2</v>
          </cell>
          <cell r="E610">
            <v>2</v>
          </cell>
          <cell r="F610">
            <v>53</v>
          </cell>
        </row>
        <row r="611">
          <cell r="C611" t="str">
            <v>1358ENTH1511</v>
          </cell>
          <cell r="D611" t="str">
            <v>Tiếng anh 2</v>
          </cell>
          <cell r="E611">
            <v>2</v>
          </cell>
          <cell r="F611">
            <v>51</v>
          </cell>
        </row>
        <row r="612">
          <cell r="C612" t="str">
            <v>1357ENTH1511</v>
          </cell>
          <cell r="D612" t="str">
            <v>Tiếng anh 2</v>
          </cell>
          <cell r="E612">
            <v>2</v>
          </cell>
          <cell r="F612">
            <v>43</v>
          </cell>
        </row>
        <row r="613">
          <cell r="C613" t="str">
            <v>1359ENTH1511</v>
          </cell>
          <cell r="D613" t="str">
            <v>Tiếng anh 2</v>
          </cell>
          <cell r="E613">
            <v>2</v>
          </cell>
          <cell r="F613">
            <v>56</v>
          </cell>
        </row>
        <row r="614">
          <cell r="C614" t="str">
            <v>1360ENTH1511</v>
          </cell>
          <cell r="D614" t="str">
            <v>Tiếng anh 2</v>
          </cell>
          <cell r="E614">
            <v>2</v>
          </cell>
          <cell r="F614">
            <v>56</v>
          </cell>
        </row>
        <row r="615">
          <cell r="C615" t="str">
            <v>1366ENTH1511</v>
          </cell>
          <cell r="D615" t="str">
            <v>Tiếng anh 2</v>
          </cell>
          <cell r="E615">
            <v>2</v>
          </cell>
          <cell r="F615">
            <v>55</v>
          </cell>
        </row>
        <row r="616">
          <cell r="C616" t="str">
            <v>1365ENTH1511</v>
          </cell>
          <cell r="D616" t="str">
            <v>Tiếng anh 2</v>
          </cell>
          <cell r="E616">
            <v>2</v>
          </cell>
          <cell r="F616">
            <v>55</v>
          </cell>
        </row>
        <row r="617">
          <cell r="C617" t="str">
            <v>1364ENTH1511</v>
          </cell>
          <cell r="D617" t="str">
            <v>Tiếng anh 2</v>
          </cell>
          <cell r="E617">
            <v>2</v>
          </cell>
          <cell r="F617">
            <v>55</v>
          </cell>
        </row>
        <row r="618">
          <cell r="C618" t="str">
            <v>1361ENTH1511</v>
          </cell>
          <cell r="D618" t="str">
            <v>Tiếng anh 2</v>
          </cell>
          <cell r="E618">
            <v>2</v>
          </cell>
          <cell r="F618">
            <v>51</v>
          </cell>
        </row>
        <row r="619">
          <cell r="C619" t="str">
            <v>1362ENTH1511</v>
          </cell>
          <cell r="D619" t="str">
            <v>Tiếng anh 2</v>
          </cell>
          <cell r="E619">
            <v>2</v>
          </cell>
          <cell r="F619">
            <v>56</v>
          </cell>
        </row>
        <row r="620">
          <cell r="C620" t="str">
            <v>1363ENTH1511</v>
          </cell>
          <cell r="D620" t="str">
            <v>Tiếng anh 2</v>
          </cell>
          <cell r="E620">
            <v>2</v>
          </cell>
          <cell r="F620">
            <v>56</v>
          </cell>
        </row>
        <row r="621">
          <cell r="C621" t="str">
            <v>1355ENPR4811</v>
          </cell>
          <cell r="D621" t="str">
            <v>Tiếng Anh thương mại 1.1</v>
          </cell>
          <cell r="E621">
            <v>3</v>
          </cell>
          <cell r="F621">
            <v>43</v>
          </cell>
        </row>
        <row r="622">
          <cell r="C622" t="str">
            <v>1356ENPR4811</v>
          </cell>
          <cell r="D622" t="str">
            <v>Tiếng Anh thương mại 1.1</v>
          </cell>
          <cell r="E622">
            <v>3</v>
          </cell>
          <cell r="F622">
            <v>40</v>
          </cell>
        </row>
        <row r="623">
          <cell r="C623" t="str">
            <v>1354ENPR4811</v>
          </cell>
          <cell r="D623" t="str">
            <v>Tiếng Anh thương mại 1.1</v>
          </cell>
          <cell r="E623">
            <v>3</v>
          </cell>
          <cell r="F623">
            <v>41</v>
          </cell>
        </row>
        <row r="624">
          <cell r="C624" t="str">
            <v>1351ENPR4811</v>
          </cell>
          <cell r="D624" t="str">
            <v>Tiếng Anh thương mại 1.1</v>
          </cell>
          <cell r="E624">
            <v>3</v>
          </cell>
          <cell r="F624">
            <v>43</v>
          </cell>
        </row>
        <row r="625">
          <cell r="C625" t="str">
            <v>1352ENPR4811</v>
          </cell>
          <cell r="D625" t="str">
            <v>Tiếng Anh thương mại 1.1</v>
          </cell>
          <cell r="E625">
            <v>3</v>
          </cell>
          <cell r="F625">
            <v>42</v>
          </cell>
        </row>
        <row r="626">
          <cell r="C626" t="str">
            <v>1353ENPR4811</v>
          </cell>
          <cell r="D626" t="str">
            <v>Tiếng Anh thương mại 1.1</v>
          </cell>
          <cell r="E626">
            <v>3</v>
          </cell>
          <cell r="F626">
            <v>43</v>
          </cell>
        </row>
        <row r="627">
          <cell r="C627" t="str">
            <v>1351FREN2611</v>
          </cell>
          <cell r="D627" t="str">
            <v>Tiếng pháp 1.2</v>
          </cell>
          <cell r="E627">
            <v>2</v>
          </cell>
          <cell r="F627">
            <v>27</v>
          </cell>
        </row>
        <row r="628">
          <cell r="C628" t="str">
            <v>1351FREN1611</v>
          </cell>
          <cell r="D628" t="str">
            <v>Tiếng pháp 2.1</v>
          </cell>
          <cell r="E628">
            <v>3</v>
          </cell>
          <cell r="F628">
            <v>53</v>
          </cell>
        </row>
        <row r="629">
          <cell r="C629" t="str">
            <v>1352FREN1611</v>
          </cell>
          <cell r="D629" t="str">
            <v>Tiếng pháp 2.1</v>
          </cell>
          <cell r="E629">
            <v>3</v>
          </cell>
          <cell r="F629">
            <v>54</v>
          </cell>
        </row>
        <row r="630">
          <cell r="C630" t="str">
            <v>1354FREN1611</v>
          </cell>
          <cell r="D630" t="str">
            <v>Tiếng pháp 2.1</v>
          </cell>
          <cell r="E630">
            <v>3</v>
          </cell>
          <cell r="F630">
            <v>54</v>
          </cell>
        </row>
        <row r="631">
          <cell r="C631" t="str">
            <v>1353FREN1611</v>
          </cell>
          <cell r="D631" t="str">
            <v>Tiếng pháp 2.1</v>
          </cell>
          <cell r="E631">
            <v>3</v>
          </cell>
          <cell r="F631">
            <v>52</v>
          </cell>
        </row>
        <row r="632">
          <cell r="C632" t="str">
            <v>1356FREN1611</v>
          </cell>
          <cell r="D632" t="str">
            <v>Tiếng pháp 2.1</v>
          </cell>
          <cell r="E632">
            <v>3</v>
          </cell>
          <cell r="F632">
            <v>56</v>
          </cell>
        </row>
        <row r="633">
          <cell r="C633" t="str">
            <v>1355FREN1611</v>
          </cell>
          <cell r="D633" t="str">
            <v>Tiếng pháp 2.1</v>
          </cell>
          <cell r="E633">
            <v>3</v>
          </cell>
          <cell r="F633">
            <v>30</v>
          </cell>
        </row>
        <row r="634">
          <cell r="C634" t="str">
            <v>1360FREN1611</v>
          </cell>
          <cell r="D634" t="str">
            <v>Tiếng pháp 2.1</v>
          </cell>
          <cell r="E634">
            <v>3</v>
          </cell>
          <cell r="F634">
            <v>45</v>
          </cell>
        </row>
        <row r="635">
          <cell r="C635" t="str">
            <v>1359FREN1611</v>
          </cell>
          <cell r="D635" t="str">
            <v>Tiếng pháp 2.1</v>
          </cell>
          <cell r="E635">
            <v>3</v>
          </cell>
          <cell r="F635">
            <v>56</v>
          </cell>
        </row>
        <row r="636">
          <cell r="C636" t="str">
            <v>1357FREN1611</v>
          </cell>
          <cell r="D636" t="str">
            <v>Tiếng pháp 2.1</v>
          </cell>
          <cell r="E636">
            <v>3</v>
          </cell>
          <cell r="F636">
            <v>56</v>
          </cell>
        </row>
        <row r="637">
          <cell r="C637" t="str">
            <v>1358FREN1611</v>
          </cell>
          <cell r="D637" t="str">
            <v>Tiếng pháp 2.1</v>
          </cell>
          <cell r="E637">
            <v>3</v>
          </cell>
          <cell r="F637">
            <v>56</v>
          </cell>
        </row>
        <row r="638">
          <cell r="C638" t="str">
            <v>1356CHIN3711</v>
          </cell>
          <cell r="D638" t="str">
            <v>Tiếng trung 2.1</v>
          </cell>
          <cell r="E638">
            <v>3</v>
          </cell>
          <cell r="F638">
            <v>50</v>
          </cell>
        </row>
        <row r="639">
          <cell r="C639" t="str">
            <v>1355CHIN3711</v>
          </cell>
          <cell r="D639" t="str">
            <v>Tiếng trung 2.1</v>
          </cell>
          <cell r="E639">
            <v>3</v>
          </cell>
          <cell r="F639">
            <v>39</v>
          </cell>
        </row>
        <row r="640">
          <cell r="C640" t="str">
            <v>1354CHIN3711</v>
          </cell>
          <cell r="D640" t="str">
            <v>Tiếng trung 2.1</v>
          </cell>
          <cell r="E640">
            <v>3</v>
          </cell>
          <cell r="F640">
            <v>55</v>
          </cell>
        </row>
        <row r="641">
          <cell r="C641" t="str">
            <v>1353CHIN3711</v>
          </cell>
          <cell r="D641" t="str">
            <v>Tiếng trung 2.1</v>
          </cell>
          <cell r="E641">
            <v>3</v>
          </cell>
          <cell r="F641">
            <v>55</v>
          </cell>
        </row>
        <row r="642">
          <cell r="C642" t="str">
            <v>1352CHIN3711</v>
          </cell>
          <cell r="D642" t="str">
            <v>Tiếng trung 2.1</v>
          </cell>
          <cell r="E642">
            <v>3</v>
          </cell>
          <cell r="F642">
            <v>55</v>
          </cell>
        </row>
        <row r="643">
          <cell r="C643" t="str">
            <v>1351CHIN3711</v>
          </cell>
          <cell r="D643" t="str">
            <v>Tiếng trung 2.1</v>
          </cell>
          <cell r="E643">
            <v>3</v>
          </cell>
          <cell r="F643">
            <v>55</v>
          </cell>
        </row>
        <row r="644">
          <cell r="C644" t="str">
            <v>1351CHIN3411</v>
          </cell>
          <cell r="D644" t="str">
            <v>Tiếng trung 2.3</v>
          </cell>
          <cell r="E644">
            <v>2</v>
          </cell>
          <cell r="F644">
            <v>55</v>
          </cell>
        </row>
        <row r="645">
          <cell r="C645" t="str">
            <v>1352CHIN3411</v>
          </cell>
          <cell r="D645" t="str">
            <v>Tiếng trung 2.3</v>
          </cell>
          <cell r="E645">
            <v>2</v>
          </cell>
          <cell r="F645">
            <v>55</v>
          </cell>
        </row>
        <row r="646">
          <cell r="C646" t="str">
            <v>1354CHIN3411</v>
          </cell>
          <cell r="D646" t="str">
            <v>Tiếng trung 2.3</v>
          </cell>
          <cell r="E646">
            <v>2</v>
          </cell>
          <cell r="F646">
            <v>47</v>
          </cell>
        </row>
        <row r="647">
          <cell r="C647" t="str">
            <v>1353CHIN3411</v>
          </cell>
          <cell r="D647" t="str">
            <v>Tiếng trung 2.3</v>
          </cell>
          <cell r="E647">
            <v>2</v>
          </cell>
          <cell r="F647">
            <v>55</v>
          </cell>
        </row>
        <row r="648">
          <cell r="C648" t="str">
            <v>1355CHIN3411</v>
          </cell>
          <cell r="D648" t="str">
            <v>Tiếng trung 2.3</v>
          </cell>
          <cell r="E648">
            <v>2</v>
          </cell>
          <cell r="F648">
            <v>44</v>
          </cell>
        </row>
        <row r="649">
          <cell r="C649" t="str">
            <v>1356HCMI0111</v>
          </cell>
          <cell r="D649" t="str">
            <v>Tư tưởng Hồ Chí Minh</v>
          </cell>
          <cell r="E649">
            <v>2</v>
          </cell>
          <cell r="F649">
            <v>110</v>
          </cell>
        </row>
        <row r="650">
          <cell r="C650" t="str">
            <v>1355HCMI0111</v>
          </cell>
          <cell r="D650" t="str">
            <v>Tư tưởng Hồ Chí Minh</v>
          </cell>
          <cell r="E650">
            <v>2</v>
          </cell>
          <cell r="F650">
            <v>110</v>
          </cell>
        </row>
        <row r="651">
          <cell r="C651" t="str">
            <v>1353HCMI0111</v>
          </cell>
          <cell r="D651" t="str">
            <v>Tư tưởng Hồ Chí Minh</v>
          </cell>
          <cell r="E651">
            <v>2</v>
          </cell>
          <cell r="F651">
            <v>120</v>
          </cell>
        </row>
        <row r="652">
          <cell r="C652" t="str">
            <v>1354HCMI0111</v>
          </cell>
          <cell r="D652" t="str">
            <v>Tư tưởng Hồ Chí Minh</v>
          </cell>
          <cell r="E652">
            <v>2</v>
          </cell>
          <cell r="F652">
            <v>143</v>
          </cell>
        </row>
        <row r="653">
          <cell r="C653" t="str">
            <v>1358HCMI0111</v>
          </cell>
          <cell r="D653" t="str">
            <v>Tư tưởng Hồ Chí Minh</v>
          </cell>
          <cell r="E653">
            <v>2</v>
          </cell>
          <cell r="F653">
            <v>110</v>
          </cell>
        </row>
        <row r="654">
          <cell r="C654" t="str">
            <v>1357HCMI0111</v>
          </cell>
          <cell r="D654" t="str">
            <v>Tư tưởng Hồ Chí Minh</v>
          </cell>
          <cell r="E654">
            <v>2</v>
          </cell>
          <cell r="F654">
            <v>92</v>
          </cell>
        </row>
        <row r="655">
          <cell r="C655" t="str">
            <v>1359HCMI0111</v>
          </cell>
          <cell r="D655" t="str">
            <v>Tư tưởng Hồ Chí Minh</v>
          </cell>
          <cell r="E655">
            <v>2</v>
          </cell>
          <cell r="F655">
            <v>136</v>
          </cell>
        </row>
        <row r="656">
          <cell r="C656" t="str">
            <v>1360HCMI0111</v>
          </cell>
          <cell r="D656" t="str">
            <v>Tư tưởng Hồ Chí Minh</v>
          </cell>
          <cell r="E656">
            <v>2</v>
          </cell>
          <cell r="F656">
            <v>120</v>
          </cell>
        </row>
        <row r="657">
          <cell r="C657" t="str">
            <v>1362HCMI0111</v>
          </cell>
          <cell r="D657" t="str">
            <v>Tư tưởng Hồ Chí Minh</v>
          </cell>
          <cell r="E657">
            <v>2</v>
          </cell>
          <cell r="F657">
            <v>119</v>
          </cell>
        </row>
        <row r="658">
          <cell r="C658" t="str">
            <v>1361HCMI0111</v>
          </cell>
          <cell r="D658" t="str">
            <v>Tư tưởng Hồ Chí Minh</v>
          </cell>
          <cell r="E658">
            <v>2</v>
          </cell>
          <cell r="F658">
            <v>50</v>
          </cell>
        </row>
        <row r="659">
          <cell r="C659" t="str">
            <v>1363HCMI0111</v>
          </cell>
          <cell r="D659" t="str">
            <v>Tư tưởng Hồ Chí Minh</v>
          </cell>
          <cell r="E659">
            <v>2</v>
          </cell>
          <cell r="F659">
            <v>110</v>
          </cell>
        </row>
        <row r="660">
          <cell r="C660" t="str">
            <v>1364HCMI0111</v>
          </cell>
          <cell r="D660" t="str">
            <v>Tư tưởng Hồ Chí Minh</v>
          </cell>
          <cell r="E660">
            <v>2</v>
          </cell>
          <cell r="F660">
            <v>104</v>
          </cell>
        </row>
        <row r="661">
          <cell r="C661" t="str">
            <v>1365HCMI0111</v>
          </cell>
          <cell r="D661" t="str">
            <v>Tư tưởng Hồ Chí Minh</v>
          </cell>
          <cell r="E661">
            <v>2</v>
          </cell>
          <cell r="F661">
            <v>105</v>
          </cell>
        </row>
        <row r="662">
          <cell r="C662" t="str">
            <v>1366HCMI0111</v>
          </cell>
          <cell r="D662" t="str">
            <v>Tư tưởng Hồ Chí Minh</v>
          </cell>
          <cell r="E662">
            <v>2</v>
          </cell>
          <cell r="F662">
            <v>97</v>
          </cell>
        </row>
        <row r="663">
          <cell r="C663" t="str">
            <v>1367HCMI0111</v>
          </cell>
          <cell r="D663" t="str">
            <v>Tư tưởng Hồ Chí Minh</v>
          </cell>
          <cell r="E663">
            <v>2</v>
          </cell>
          <cell r="F663">
            <v>81</v>
          </cell>
        </row>
        <row r="664">
          <cell r="C664" t="str">
            <v>1368HCMI0111</v>
          </cell>
          <cell r="D664" t="str">
            <v>Tư tưởng Hồ Chí Minh</v>
          </cell>
          <cell r="E664">
            <v>2</v>
          </cell>
          <cell r="F664">
            <v>109</v>
          </cell>
        </row>
        <row r="665">
          <cell r="C665" t="str">
            <v>1370HCMI0111</v>
          </cell>
          <cell r="D665" t="str">
            <v>Tư tưởng Hồ Chí Minh</v>
          </cell>
          <cell r="E665">
            <v>2</v>
          </cell>
          <cell r="F665">
            <v>110</v>
          </cell>
        </row>
        <row r="666">
          <cell r="C666" t="str">
            <v>1369HCMI0111</v>
          </cell>
          <cell r="D666" t="str">
            <v>Tư tưởng Hồ Chí Minh</v>
          </cell>
          <cell r="E666">
            <v>2</v>
          </cell>
          <cell r="F666">
            <v>110</v>
          </cell>
        </row>
        <row r="667">
          <cell r="C667" t="str">
            <v>1373HCMI0111</v>
          </cell>
          <cell r="D667" t="str">
            <v>Tư tưởng Hồ Chí Minh</v>
          </cell>
          <cell r="E667">
            <v>2</v>
          </cell>
          <cell r="F667">
            <v>120</v>
          </cell>
        </row>
        <row r="668">
          <cell r="C668" t="str">
            <v>1374HCMI0111</v>
          </cell>
          <cell r="D668" t="str">
            <v>Tư tưởng Hồ Chí Minh</v>
          </cell>
          <cell r="E668">
            <v>2</v>
          </cell>
          <cell r="F668">
            <v>116</v>
          </cell>
        </row>
        <row r="669">
          <cell r="C669" t="str">
            <v>1375HCMI0111</v>
          </cell>
          <cell r="D669" t="str">
            <v>Tư tưởng Hồ Chí Minh</v>
          </cell>
          <cell r="E669">
            <v>2</v>
          </cell>
          <cell r="F669">
            <v>60</v>
          </cell>
        </row>
        <row r="670">
          <cell r="C670" t="str">
            <v>1372HCMI0111</v>
          </cell>
          <cell r="D670" t="str">
            <v>Tư tưởng Hồ Chí Minh</v>
          </cell>
          <cell r="E670">
            <v>2</v>
          </cell>
          <cell r="F670">
            <v>87</v>
          </cell>
        </row>
        <row r="671">
          <cell r="C671" t="str">
            <v>1371HCMI0111</v>
          </cell>
          <cell r="D671" t="str">
            <v>Tư tưởng Hồ Chí Minh</v>
          </cell>
          <cell r="E671">
            <v>2</v>
          </cell>
          <cell r="F671">
            <v>110</v>
          </cell>
        </row>
        <row r="672">
          <cell r="C672" t="str">
            <v>1351TMKT1712</v>
          </cell>
          <cell r="D672" t="str">
            <v>Bán hàng và quảng cáo trong khách sạn</v>
          </cell>
          <cell r="E672">
            <v>2</v>
          </cell>
          <cell r="F672">
            <v>87</v>
          </cell>
        </row>
        <row r="673">
          <cell r="C673" t="str">
            <v>1353BMKT1222</v>
          </cell>
          <cell r="D673" t="str">
            <v>Hành vi mua của khách hàng</v>
          </cell>
          <cell r="E673">
            <v>2</v>
          </cell>
          <cell r="F673">
            <v>101</v>
          </cell>
        </row>
        <row r="674">
          <cell r="C674" t="str">
            <v>1351BKSC0422</v>
          </cell>
          <cell r="D674" t="str">
            <v>Kinh doanh chứng khoán</v>
          </cell>
          <cell r="E674">
            <v>2</v>
          </cell>
          <cell r="F674">
            <v>101</v>
          </cell>
        </row>
        <row r="675">
          <cell r="C675" t="str">
            <v>1351ENTI2112</v>
          </cell>
          <cell r="D675" t="str">
            <v>Kỹ năng tiếng anh 1.5</v>
          </cell>
          <cell r="E675">
            <v>2</v>
          </cell>
          <cell r="F675">
            <v>60</v>
          </cell>
        </row>
        <row r="676">
          <cell r="C676" t="str">
            <v>1352ENTI2112</v>
          </cell>
          <cell r="D676" t="str">
            <v>Kỹ năng tiếng anh 1.5</v>
          </cell>
          <cell r="E676">
            <v>2</v>
          </cell>
          <cell r="F676">
            <v>51</v>
          </cell>
        </row>
        <row r="677">
          <cell r="C677" t="str">
            <v>1354ENTI2112</v>
          </cell>
          <cell r="D677" t="str">
            <v>Kỹ năng tiếng anh 1.5</v>
          </cell>
          <cell r="E677">
            <v>2</v>
          </cell>
          <cell r="F677">
            <v>29</v>
          </cell>
        </row>
        <row r="678">
          <cell r="C678" t="str">
            <v>1353ENTI2112</v>
          </cell>
          <cell r="D678" t="str">
            <v>Kỹ năng tiếng anh 1.5</v>
          </cell>
          <cell r="E678">
            <v>2</v>
          </cell>
          <cell r="F678">
            <v>55</v>
          </cell>
        </row>
        <row r="679">
          <cell r="C679" t="str">
            <v>1354CHIN3012</v>
          </cell>
          <cell r="D679" t="str">
            <v>Kỹ năng tiếng trung 2.2 (NN II)</v>
          </cell>
          <cell r="E679">
            <v>1</v>
          </cell>
          <cell r="F679">
            <v>21</v>
          </cell>
        </row>
        <row r="680">
          <cell r="C680" t="str">
            <v>1353CHIN3012</v>
          </cell>
          <cell r="D680" t="str">
            <v>Kỹ năng tiếng trung 2.2 (NN II)</v>
          </cell>
          <cell r="E680">
            <v>1</v>
          </cell>
          <cell r="F680">
            <v>55</v>
          </cell>
        </row>
        <row r="681">
          <cell r="C681" t="str">
            <v>1352CHIN3012</v>
          </cell>
          <cell r="D681" t="str">
            <v>Kỹ năng tiếng trung 2.2 (NN II)</v>
          </cell>
          <cell r="E681">
            <v>1</v>
          </cell>
          <cell r="F681">
            <v>32</v>
          </cell>
        </row>
        <row r="682">
          <cell r="C682" t="str">
            <v>1351CHIN3012</v>
          </cell>
          <cell r="D682" t="str">
            <v>Kỹ năng tiếng trung 2.2 (NN II)</v>
          </cell>
          <cell r="E682">
            <v>1</v>
          </cell>
          <cell r="F682">
            <v>60</v>
          </cell>
        </row>
        <row r="683">
          <cell r="C683" t="str">
            <v>1351TMKT1922</v>
          </cell>
          <cell r="D683" t="str">
            <v>Logistics kinh doanh khách sạn</v>
          </cell>
          <cell r="E683">
            <v>2</v>
          </cell>
          <cell r="F683">
            <v>77</v>
          </cell>
        </row>
        <row r="684">
          <cell r="C684" t="str">
            <v>1351BLOG0412</v>
          </cell>
          <cell r="D684" t="str">
            <v>Logistics kinh doanh thương mại</v>
          </cell>
          <cell r="E684">
            <v>2</v>
          </cell>
          <cell r="F684">
            <v>116</v>
          </cell>
        </row>
        <row r="685">
          <cell r="C685" t="str">
            <v>1351TMKT0612</v>
          </cell>
          <cell r="D685" t="str">
            <v>Marketing du lịch 1.2</v>
          </cell>
          <cell r="E685">
            <v>2</v>
          </cell>
          <cell r="F685">
            <v>86</v>
          </cell>
        </row>
        <row r="686">
          <cell r="C686" t="str">
            <v>1353SMGM0212</v>
          </cell>
          <cell r="D686" t="str">
            <v>Quản trị chiến lược 1.2</v>
          </cell>
          <cell r="E686">
            <v>2</v>
          </cell>
          <cell r="F686">
            <v>114</v>
          </cell>
        </row>
        <row r="687">
          <cell r="C687" t="str">
            <v>1354SMGM0212</v>
          </cell>
          <cell r="D687" t="str">
            <v>Quản trị chiến lược 1.2</v>
          </cell>
          <cell r="E687">
            <v>2</v>
          </cell>
          <cell r="F687">
            <v>85</v>
          </cell>
        </row>
        <row r="688">
          <cell r="C688" t="str">
            <v>1351TEMG0612</v>
          </cell>
          <cell r="D688" t="str">
            <v>Quản trị tác nghiệp doanh nghiệp du lịch 1.2 (khách sạn)</v>
          </cell>
          <cell r="E688">
            <v>2</v>
          </cell>
          <cell r="F688">
            <v>84</v>
          </cell>
        </row>
        <row r="689">
          <cell r="C689" t="str">
            <v>1357CEMG0622</v>
          </cell>
          <cell r="D689" t="str">
            <v>Quản trị tác nghiệp doanh nghiệp thương mại 1.2</v>
          </cell>
          <cell r="E689">
            <v>2</v>
          </cell>
          <cell r="F689">
            <v>106</v>
          </cell>
        </row>
        <row r="690">
          <cell r="C690" t="str">
            <v>1351BRMG0112</v>
          </cell>
          <cell r="D690" t="str">
            <v>Quản trị thương hiệu</v>
          </cell>
          <cell r="E690">
            <v>2</v>
          </cell>
          <cell r="F690">
            <v>112</v>
          </cell>
        </row>
        <row r="691">
          <cell r="C691" t="str">
            <v>1351BMKT1412</v>
          </cell>
          <cell r="D691" t="str">
            <v>Tâm lý kinh doanh</v>
          </cell>
          <cell r="E691">
            <v>2</v>
          </cell>
          <cell r="F691">
            <v>111</v>
          </cell>
        </row>
        <row r="692">
          <cell r="C692" t="str">
            <v>1351BKSC0122</v>
          </cell>
          <cell r="D692" t="str">
            <v>Thị trường chứng khoán 1.2</v>
          </cell>
          <cell r="E692">
            <v>2</v>
          </cell>
          <cell r="F692">
            <v>80</v>
          </cell>
        </row>
        <row r="693">
          <cell r="C693" t="str">
            <v>1355ECOM0122</v>
          </cell>
          <cell r="D693" t="str">
            <v>Thương mại điện tử căn bản</v>
          </cell>
          <cell r="E693">
            <v>2</v>
          </cell>
          <cell r="F693">
            <v>71</v>
          </cell>
        </row>
        <row r="694">
          <cell r="C694" t="str">
            <v>1354CHIN2611</v>
          </cell>
          <cell r="D694" t="str">
            <v> Kỹ năng tiếng trung  1.4</v>
          </cell>
          <cell r="E694">
            <v>2</v>
          </cell>
          <cell r="F694">
            <v>60</v>
          </cell>
        </row>
        <row r="695">
          <cell r="C695" t="str">
            <v>1353CHIN2611</v>
          </cell>
          <cell r="D695" t="str">
            <v> Kỹ năng tiếng trung  1.4</v>
          </cell>
          <cell r="E695">
            <v>2</v>
          </cell>
          <cell r="F695">
            <v>41</v>
          </cell>
        </row>
        <row r="696">
          <cell r="C696" t="str">
            <v>1352GDTC0621</v>
          </cell>
          <cell r="D696" t="str">
            <v>Bóng chuyền</v>
          </cell>
          <cell r="E696">
            <v>1</v>
          </cell>
          <cell r="F696">
            <v>50</v>
          </cell>
        </row>
        <row r="697">
          <cell r="C697" t="str">
            <v>1351GDTC0621</v>
          </cell>
          <cell r="D697" t="str">
            <v>Bóng chuyền</v>
          </cell>
          <cell r="E697">
            <v>1</v>
          </cell>
          <cell r="F697">
            <v>49</v>
          </cell>
        </row>
        <row r="698">
          <cell r="C698" t="str">
            <v>1350GDTC0621</v>
          </cell>
          <cell r="D698" t="str">
            <v>Bóng chuyền</v>
          </cell>
          <cell r="E698">
            <v>1</v>
          </cell>
          <cell r="F698">
            <v>46</v>
          </cell>
        </row>
        <row r="699">
          <cell r="C699" t="str">
            <v>1349GDTC0621</v>
          </cell>
          <cell r="D699" t="str">
            <v>Bóng chuyền</v>
          </cell>
          <cell r="E699">
            <v>1</v>
          </cell>
          <cell r="F699">
            <v>47</v>
          </cell>
        </row>
        <row r="700">
          <cell r="C700" t="str">
            <v>1348GDTC0621</v>
          </cell>
          <cell r="D700" t="str">
            <v>Bóng chuyền</v>
          </cell>
          <cell r="E700">
            <v>1</v>
          </cell>
          <cell r="F700">
            <v>49</v>
          </cell>
        </row>
        <row r="701">
          <cell r="C701" t="str">
            <v>1347GDTC0621</v>
          </cell>
          <cell r="D701" t="str">
            <v>Bóng chuyền</v>
          </cell>
          <cell r="E701">
            <v>1</v>
          </cell>
          <cell r="F701">
            <v>49</v>
          </cell>
        </row>
        <row r="702">
          <cell r="C702" t="str">
            <v>1346GDTC0621</v>
          </cell>
          <cell r="D702" t="str">
            <v>Bóng chuyền</v>
          </cell>
          <cell r="E702">
            <v>1</v>
          </cell>
          <cell r="F702">
            <v>49</v>
          </cell>
        </row>
        <row r="703">
          <cell r="C703" t="str">
            <v>1345GDTC0621</v>
          </cell>
          <cell r="D703" t="str">
            <v>Bóng chuyền</v>
          </cell>
          <cell r="E703">
            <v>1</v>
          </cell>
          <cell r="F703">
            <v>48</v>
          </cell>
        </row>
        <row r="704">
          <cell r="C704" t="str">
            <v>1344GDTC0621</v>
          </cell>
          <cell r="D704" t="str">
            <v>Bóng chuyền</v>
          </cell>
          <cell r="E704">
            <v>1</v>
          </cell>
          <cell r="F704">
            <v>48</v>
          </cell>
        </row>
        <row r="705">
          <cell r="C705" t="str">
            <v>1343GDTC0621</v>
          </cell>
          <cell r="D705" t="str">
            <v>Bóng chuyền</v>
          </cell>
          <cell r="E705">
            <v>1</v>
          </cell>
          <cell r="F705">
            <v>39</v>
          </cell>
        </row>
        <row r="706">
          <cell r="C706" t="str">
            <v>1342GDTC0621</v>
          </cell>
          <cell r="D706" t="str">
            <v>Bóng chuyền</v>
          </cell>
          <cell r="E706">
            <v>1</v>
          </cell>
          <cell r="F706">
            <v>48</v>
          </cell>
        </row>
        <row r="707">
          <cell r="C707" t="str">
            <v>1341GDTC0621</v>
          </cell>
          <cell r="D707" t="str">
            <v>Bóng chuyền</v>
          </cell>
          <cell r="E707">
            <v>1</v>
          </cell>
          <cell r="F707">
            <v>48</v>
          </cell>
        </row>
        <row r="708">
          <cell r="C708" t="str">
            <v>1354GDTC0621</v>
          </cell>
          <cell r="D708" t="str">
            <v>Bóng chuyền</v>
          </cell>
          <cell r="E708">
            <v>1</v>
          </cell>
          <cell r="F708">
            <v>46</v>
          </cell>
        </row>
        <row r="709">
          <cell r="C709" t="str">
            <v>1353GDTC0621</v>
          </cell>
          <cell r="D709" t="str">
            <v>Bóng chuyền</v>
          </cell>
          <cell r="E709">
            <v>1</v>
          </cell>
          <cell r="F709">
            <v>49</v>
          </cell>
        </row>
        <row r="710">
          <cell r="C710" t="str">
            <v>1355GDTC0621</v>
          </cell>
          <cell r="D710" t="str">
            <v>Bóng chuyền</v>
          </cell>
          <cell r="E710">
            <v>1</v>
          </cell>
          <cell r="F710">
            <v>50</v>
          </cell>
        </row>
        <row r="711">
          <cell r="C711" t="str">
            <v>1356GDTC0621</v>
          </cell>
          <cell r="D711" t="str">
            <v>Bóng chuyền</v>
          </cell>
          <cell r="E711">
            <v>1</v>
          </cell>
          <cell r="F711">
            <v>50</v>
          </cell>
        </row>
        <row r="712">
          <cell r="C712" t="str">
            <v>1357GDTC0621</v>
          </cell>
          <cell r="D712" t="str">
            <v>Bóng chuyền</v>
          </cell>
          <cell r="E712">
            <v>1</v>
          </cell>
          <cell r="F712">
            <v>50</v>
          </cell>
        </row>
        <row r="713">
          <cell r="C713" t="str">
            <v>1358GDTC0621</v>
          </cell>
          <cell r="D713" t="str">
            <v>Bóng chuyền</v>
          </cell>
          <cell r="E713">
            <v>1</v>
          </cell>
          <cell r="F713">
            <v>50</v>
          </cell>
        </row>
        <row r="714">
          <cell r="C714" t="str">
            <v>1360GDTC0621</v>
          </cell>
          <cell r="D714" t="str">
            <v>Bóng chuyền</v>
          </cell>
          <cell r="E714">
            <v>1</v>
          </cell>
          <cell r="F714">
            <v>50</v>
          </cell>
        </row>
        <row r="715">
          <cell r="C715" t="str">
            <v>1359GDTC0621</v>
          </cell>
          <cell r="D715" t="str">
            <v>Bóng chuyền</v>
          </cell>
          <cell r="E715">
            <v>1</v>
          </cell>
          <cell r="F715">
            <v>49</v>
          </cell>
        </row>
        <row r="716">
          <cell r="C716" t="str">
            <v>1364GDTC0621</v>
          </cell>
          <cell r="D716" t="str">
            <v>Bóng chuyền</v>
          </cell>
          <cell r="E716">
            <v>1</v>
          </cell>
          <cell r="F716">
            <v>41</v>
          </cell>
        </row>
        <row r="717">
          <cell r="C717" t="str">
            <v>1361GDTC0621</v>
          </cell>
          <cell r="D717" t="str">
            <v>Bóng chuyền</v>
          </cell>
          <cell r="E717">
            <v>1</v>
          </cell>
          <cell r="F717">
            <v>50</v>
          </cell>
        </row>
        <row r="718">
          <cell r="C718" t="str">
            <v>1362GDTC0621</v>
          </cell>
          <cell r="D718" t="str">
            <v>Bóng chuyền</v>
          </cell>
          <cell r="E718">
            <v>1</v>
          </cell>
          <cell r="F718">
            <v>50</v>
          </cell>
        </row>
        <row r="719">
          <cell r="C719" t="str">
            <v>1363GDTC0621</v>
          </cell>
          <cell r="D719" t="str">
            <v>Bóng chuyền</v>
          </cell>
          <cell r="E719">
            <v>1</v>
          </cell>
          <cell r="F719">
            <v>48</v>
          </cell>
        </row>
        <row r="720">
          <cell r="C720" t="str">
            <v>1363GDTC0721</v>
          </cell>
          <cell r="D720" t="str">
            <v>Bóng ném</v>
          </cell>
          <cell r="E720">
            <v>1</v>
          </cell>
          <cell r="F720">
            <v>50</v>
          </cell>
        </row>
        <row r="721">
          <cell r="C721" t="str">
            <v>1362GDTC0721</v>
          </cell>
          <cell r="D721" t="str">
            <v>Bóng ném</v>
          </cell>
          <cell r="E721">
            <v>1</v>
          </cell>
          <cell r="F721">
            <v>36</v>
          </cell>
        </row>
        <row r="722">
          <cell r="C722" t="str">
            <v>1361GDTC0721</v>
          </cell>
          <cell r="D722" t="str">
            <v>Bóng ném</v>
          </cell>
          <cell r="E722">
            <v>1</v>
          </cell>
          <cell r="F722">
            <v>44</v>
          </cell>
        </row>
        <row r="723">
          <cell r="C723" t="str">
            <v>1364GDTC0721</v>
          </cell>
          <cell r="D723" t="str">
            <v>Bóng ném</v>
          </cell>
          <cell r="E723">
            <v>1</v>
          </cell>
          <cell r="F723">
            <v>50</v>
          </cell>
        </row>
        <row r="724">
          <cell r="C724" t="str">
            <v>1365GDTC0721</v>
          </cell>
          <cell r="D724" t="str">
            <v>Bóng ném</v>
          </cell>
          <cell r="E724">
            <v>1</v>
          </cell>
          <cell r="F724">
            <v>50</v>
          </cell>
        </row>
        <row r="725">
          <cell r="C725" t="str">
            <v>1366GDTC0721</v>
          </cell>
          <cell r="D725" t="str">
            <v>Bóng ném</v>
          </cell>
          <cell r="E725">
            <v>1</v>
          </cell>
          <cell r="F725">
            <v>41</v>
          </cell>
        </row>
        <row r="726">
          <cell r="C726" t="str">
            <v>1359GDTC0721</v>
          </cell>
          <cell r="D726" t="str">
            <v>Bóng ném</v>
          </cell>
          <cell r="E726">
            <v>1</v>
          </cell>
          <cell r="F726">
            <v>46</v>
          </cell>
        </row>
        <row r="727">
          <cell r="C727" t="str">
            <v>1360GDTC0721</v>
          </cell>
          <cell r="D727" t="str">
            <v>Bóng ném</v>
          </cell>
          <cell r="E727">
            <v>1</v>
          </cell>
          <cell r="F727">
            <v>46</v>
          </cell>
        </row>
        <row r="728">
          <cell r="C728" t="str">
            <v>1358GDTC0721</v>
          </cell>
          <cell r="D728" t="str">
            <v>Bóng ném</v>
          </cell>
          <cell r="E728">
            <v>1</v>
          </cell>
          <cell r="F728">
            <v>46</v>
          </cell>
        </row>
        <row r="729">
          <cell r="C729" t="str">
            <v>1357GDTC0721</v>
          </cell>
          <cell r="D729" t="str">
            <v>Bóng ném</v>
          </cell>
          <cell r="E729">
            <v>1</v>
          </cell>
          <cell r="F729">
            <v>46</v>
          </cell>
        </row>
        <row r="730">
          <cell r="C730" t="str">
            <v>1356GDTC0721</v>
          </cell>
          <cell r="D730" t="str">
            <v>Bóng ném</v>
          </cell>
          <cell r="E730">
            <v>1</v>
          </cell>
          <cell r="F730">
            <v>46</v>
          </cell>
        </row>
        <row r="731">
          <cell r="C731" t="str">
            <v>1355GDTC0721</v>
          </cell>
          <cell r="D731" t="str">
            <v>Bóng ném</v>
          </cell>
          <cell r="E731">
            <v>1</v>
          </cell>
          <cell r="F731">
            <v>46</v>
          </cell>
        </row>
        <row r="732">
          <cell r="C732" t="str">
            <v>1353GDTC0721</v>
          </cell>
          <cell r="D732" t="str">
            <v>Bóng ném</v>
          </cell>
          <cell r="E732">
            <v>1</v>
          </cell>
          <cell r="F732">
            <v>52</v>
          </cell>
        </row>
        <row r="733">
          <cell r="C733" t="str">
            <v>1354GDTC0721</v>
          </cell>
          <cell r="D733" t="str">
            <v>Bóng ném</v>
          </cell>
          <cell r="E733">
            <v>1</v>
          </cell>
          <cell r="F733">
            <v>46</v>
          </cell>
        </row>
        <row r="734">
          <cell r="C734" t="str">
            <v>1341GDTC0721</v>
          </cell>
          <cell r="D734" t="str">
            <v>Bóng ném</v>
          </cell>
          <cell r="E734">
            <v>1</v>
          </cell>
          <cell r="F734">
            <v>52</v>
          </cell>
        </row>
        <row r="735">
          <cell r="C735" t="str">
            <v>1342GDTC0721</v>
          </cell>
          <cell r="D735" t="str">
            <v>Bóng ném</v>
          </cell>
          <cell r="E735">
            <v>1</v>
          </cell>
          <cell r="F735">
            <v>52</v>
          </cell>
        </row>
        <row r="736">
          <cell r="C736" t="str">
            <v>1343GDTC0721</v>
          </cell>
          <cell r="D736" t="str">
            <v>Bóng ném</v>
          </cell>
          <cell r="E736">
            <v>1</v>
          </cell>
          <cell r="F736">
            <v>52</v>
          </cell>
        </row>
        <row r="737">
          <cell r="C737" t="str">
            <v>1344GDTC0721</v>
          </cell>
          <cell r="D737" t="str">
            <v>Bóng ném</v>
          </cell>
          <cell r="E737">
            <v>1</v>
          </cell>
          <cell r="F737">
            <v>48</v>
          </cell>
        </row>
        <row r="738">
          <cell r="C738" t="str">
            <v>1345GDTC0721</v>
          </cell>
          <cell r="D738" t="str">
            <v>Bóng ném</v>
          </cell>
          <cell r="E738">
            <v>1</v>
          </cell>
          <cell r="F738">
            <v>50</v>
          </cell>
        </row>
        <row r="739">
          <cell r="C739" t="str">
            <v>1346GDTC0721</v>
          </cell>
          <cell r="D739" t="str">
            <v>Bóng ném</v>
          </cell>
          <cell r="E739">
            <v>1</v>
          </cell>
          <cell r="F739">
            <v>52</v>
          </cell>
        </row>
        <row r="740">
          <cell r="C740" t="str">
            <v>1347GDTC0721</v>
          </cell>
          <cell r="D740" t="str">
            <v>Bóng ném</v>
          </cell>
          <cell r="E740">
            <v>1</v>
          </cell>
          <cell r="F740">
            <v>52</v>
          </cell>
        </row>
        <row r="741">
          <cell r="C741" t="str">
            <v>1348GDTC0721</v>
          </cell>
          <cell r="D741" t="str">
            <v>Bóng ném</v>
          </cell>
          <cell r="E741">
            <v>1</v>
          </cell>
          <cell r="F741">
            <v>52</v>
          </cell>
        </row>
        <row r="742">
          <cell r="C742" t="str">
            <v>1349GDTC0721</v>
          </cell>
          <cell r="D742" t="str">
            <v>Bóng ném</v>
          </cell>
          <cell r="E742">
            <v>1</v>
          </cell>
          <cell r="F742">
            <v>52</v>
          </cell>
        </row>
        <row r="743">
          <cell r="C743" t="str">
            <v>1350GDTC0721</v>
          </cell>
          <cell r="D743" t="str">
            <v>Bóng ném</v>
          </cell>
          <cell r="E743">
            <v>1</v>
          </cell>
          <cell r="F743">
            <v>51</v>
          </cell>
        </row>
        <row r="744">
          <cell r="C744" t="str">
            <v>1351GDTC0721</v>
          </cell>
          <cell r="D744" t="str">
            <v>Bóng ném</v>
          </cell>
          <cell r="E744">
            <v>1</v>
          </cell>
          <cell r="F744">
            <v>52</v>
          </cell>
        </row>
        <row r="745">
          <cell r="C745" t="str">
            <v>1352GDTC0721</v>
          </cell>
          <cell r="D745" t="str">
            <v>Bóng ném</v>
          </cell>
          <cell r="E745">
            <v>1</v>
          </cell>
          <cell r="F745">
            <v>50</v>
          </cell>
        </row>
        <row r="746">
          <cell r="C746" t="str">
            <v>1367GDTC0721</v>
          </cell>
          <cell r="D746" t="str">
            <v>Bóng ném</v>
          </cell>
          <cell r="E746">
            <v>1</v>
          </cell>
          <cell r="F746">
            <v>50</v>
          </cell>
        </row>
        <row r="747">
          <cell r="C747" t="str">
            <v>1351eCIT2221</v>
          </cell>
          <cell r="D747" t="str">
            <v>Các phần mềm ứng dụng trong doanh nghiệp</v>
          </cell>
          <cell r="E747">
            <v>3</v>
          </cell>
          <cell r="F747">
            <v>120</v>
          </cell>
        </row>
        <row r="748">
          <cell r="C748" t="str">
            <v>1351AMAT0721</v>
          </cell>
          <cell r="D748" t="str">
            <v>Các phương pháp toán kinh tế</v>
          </cell>
          <cell r="E748">
            <v>3</v>
          </cell>
          <cell r="F748">
            <v>125</v>
          </cell>
        </row>
        <row r="749">
          <cell r="C749" t="str">
            <v>1352GDTC0521</v>
          </cell>
          <cell r="D749" t="str">
            <v>Cầu lông</v>
          </cell>
          <cell r="E749">
            <v>1</v>
          </cell>
          <cell r="F749">
            <v>52</v>
          </cell>
        </row>
        <row r="750">
          <cell r="C750" t="str">
            <v>1351GDTC0521</v>
          </cell>
          <cell r="D750" t="str">
            <v>Cầu lông</v>
          </cell>
          <cell r="E750">
            <v>1</v>
          </cell>
          <cell r="F750">
            <v>52</v>
          </cell>
        </row>
        <row r="751">
          <cell r="C751" t="str">
            <v>1354GDTC0521</v>
          </cell>
          <cell r="D751" t="str">
            <v>Cầu lông</v>
          </cell>
          <cell r="E751">
            <v>1</v>
          </cell>
          <cell r="F751">
            <v>52</v>
          </cell>
        </row>
        <row r="752">
          <cell r="C752" t="str">
            <v>1353GDTC0521</v>
          </cell>
          <cell r="D752" t="str">
            <v>Cầu lông</v>
          </cell>
          <cell r="E752">
            <v>1</v>
          </cell>
          <cell r="F752">
            <v>52</v>
          </cell>
        </row>
        <row r="753">
          <cell r="C753" t="str">
            <v>1355GDTC0521</v>
          </cell>
          <cell r="D753" t="str">
            <v>Cầu lông</v>
          </cell>
          <cell r="E753">
            <v>1</v>
          </cell>
          <cell r="F753">
            <v>48</v>
          </cell>
        </row>
        <row r="754">
          <cell r="C754" t="str">
            <v>1356GDTC0521</v>
          </cell>
          <cell r="D754" t="str">
            <v>Cầu lông</v>
          </cell>
          <cell r="E754">
            <v>1</v>
          </cell>
          <cell r="F754">
            <v>48</v>
          </cell>
        </row>
        <row r="755">
          <cell r="C755" t="str">
            <v>1357GDTC0521</v>
          </cell>
          <cell r="D755" t="str">
            <v>Cầu lông</v>
          </cell>
          <cell r="E755">
            <v>1</v>
          </cell>
          <cell r="F755">
            <v>48</v>
          </cell>
        </row>
        <row r="756">
          <cell r="C756" t="str">
            <v>1358GDTC0521</v>
          </cell>
          <cell r="D756" t="str">
            <v>Cầu lông</v>
          </cell>
          <cell r="E756">
            <v>1</v>
          </cell>
          <cell r="F756">
            <v>48</v>
          </cell>
        </row>
        <row r="757">
          <cell r="C757" t="str">
            <v>1360GDTC0521</v>
          </cell>
          <cell r="D757" t="str">
            <v>Cầu lông</v>
          </cell>
          <cell r="E757">
            <v>1</v>
          </cell>
          <cell r="F757">
            <v>49</v>
          </cell>
        </row>
        <row r="758">
          <cell r="C758" t="str">
            <v>1359GDTC0521</v>
          </cell>
          <cell r="D758" t="str">
            <v>Cầu lông</v>
          </cell>
          <cell r="E758">
            <v>1</v>
          </cell>
          <cell r="F758">
            <v>41</v>
          </cell>
        </row>
        <row r="759">
          <cell r="C759" t="str">
            <v>1366GDTC0521</v>
          </cell>
          <cell r="D759" t="str">
            <v>Cầu lông</v>
          </cell>
          <cell r="E759">
            <v>1</v>
          </cell>
          <cell r="F759">
            <v>47</v>
          </cell>
        </row>
        <row r="760">
          <cell r="C760" t="str">
            <v>1365GDTC0521</v>
          </cell>
          <cell r="D760" t="str">
            <v>Cầu lông</v>
          </cell>
          <cell r="E760">
            <v>1</v>
          </cell>
          <cell r="F760">
            <v>50</v>
          </cell>
        </row>
        <row r="761">
          <cell r="C761" t="str">
            <v>1364GDTC0521</v>
          </cell>
          <cell r="D761" t="str">
            <v>Cầu lông</v>
          </cell>
          <cell r="E761">
            <v>1</v>
          </cell>
          <cell r="F761">
            <v>50</v>
          </cell>
        </row>
        <row r="762">
          <cell r="C762" t="str">
            <v>1361GDTC0521</v>
          </cell>
          <cell r="D762" t="str">
            <v>Cầu lông</v>
          </cell>
          <cell r="E762">
            <v>1</v>
          </cell>
          <cell r="F762">
            <v>50</v>
          </cell>
        </row>
        <row r="763">
          <cell r="C763" t="str">
            <v>1362GDTC0521</v>
          </cell>
          <cell r="D763" t="str">
            <v>Cầu lông</v>
          </cell>
          <cell r="E763">
            <v>1</v>
          </cell>
          <cell r="F763">
            <v>50</v>
          </cell>
        </row>
        <row r="764">
          <cell r="C764" t="str">
            <v>1363GDTC0521</v>
          </cell>
          <cell r="D764" t="str">
            <v>Cầu lông</v>
          </cell>
          <cell r="E764">
            <v>1</v>
          </cell>
          <cell r="F764">
            <v>50</v>
          </cell>
        </row>
        <row r="765">
          <cell r="C765" t="str">
            <v>1367GDTC0521</v>
          </cell>
          <cell r="D765" t="str">
            <v>Cầu lông</v>
          </cell>
          <cell r="E765">
            <v>1</v>
          </cell>
          <cell r="F765">
            <v>47</v>
          </cell>
        </row>
        <row r="766">
          <cell r="C766" t="str">
            <v>1368GDTC0521</v>
          </cell>
          <cell r="D766" t="str">
            <v>Cầu lông</v>
          </cell>
          <cell r="E766">
            <v>1</v>
          </cell>
          <cell r="F766">
            <v>47</v>
          </cell>
        </row>
        <row r="767">
          <cell r="C767" t="str">
            <v>1369GDTC0521</v>
          </cell>
          <cell r="D767" t="str">
            <v>Cầu lông</v>
          </cell>
          <cell r="E767">
            <v>1</v>
          </cell>
          <cell r="F767">
            <v>47</v>
          </cell>
        </row>
        <row r="768">
          <cell r="C768" t="str">
            <v>1370GDTC0521</v>
          </cell>
          <cell r="D768" t="str">
            <v>Cầu lông</v>
          </cell>
          <cell r="E768">
            <v>1</v>
          </cell>
          <cell r="F768">
            <v>40</v>
          </cell>
        </row>
        <row r="769">
          <cell r="C769" t="str">
            <v>1351FECO1921</v>
          </cell>
          <cell r="D769" t="str">
            <v>Đầu tư quốc tế </v>
          </cell>
          <cell r="E769">
            <v>3</v>
          </cell>
          <cell r="F769">
            <v>120</v>
          </cell>
        </row>
        <row r="770">
          <cell r="C770" t="str">
            <v>1351RLCP0111</v>
          </cell>
          <cell r="D770" t="str">
            <v>Đường lối cách mạng của ĐCSVN</v>
          </cell>
          <cell r="E770">
            <v>3</v>
          </cell>
          <cell r="F770">
            <v>121</v>
          </cell>
        </row>
        <row r="771">
          <cell r="C771" t="str">
            <v>1352RLCP0111</v>
          </cell>
          <cell r="D771" t="str">
            <v>Đường lối cách mạng của ĐCSVN</v>
          </cell>
          <cell r="E771">
            <v>3</v>
          </cell>
          <cell r="F771">
            <v>121</v>
          </cell>
        </row>
        <row r="772">
          <cell r="C772" t="str">
            <v>1359RLCP0111</v>
          </cell>
          <cell r="D772" t="str">
            <v>Đường lối cách mạng của ĐCSVN</v>
          </cell>
          <cell r="E772">
            <v>3</v>
          </cell>
          <cell r="F772">
            <v>118</v>
          </cell>
        </row>
        <row r="773">
          <cell r="C773" t="str">
            <v>1358RLCP0111</v>
          </cell>
          <cell r="D773" t="str">
            <v>Đường lối cách mạng của ĐCSVN</v>
          </cell>
          <cell r="E773">
            <v>3</v>
          </cell>
          <cell r="F773">
            <v>118</v>
          </cell>
        </row>
        <row r="774">
          <cell r="C774" t="str">
            <v>1357RLCP0111</v>
          </cell>
          <cell r="D774" t="str">
            <v>Đường lối cách mạng của ĐCSVN</v>
          </cell>
          <cell r="E774">
            <v>3</v>
          </cell>
          <cell r="F774">
            <v>118</v>
          </cell>
        </row>
        <row r="775">
          <cell r="C775" t="str">
            <v>1356RLCP0111</v>
          </cell>
          <cell r="D775" t="str">
            <v>Đường lối cách mạng của ĐCSVN</v>
          </cell>
          <cell r="E775">
            <v>3</v>
          </cell>
          <cell r="F775">
            <v>119</v>
          </cell>
        </row>
        <row r="776">
          <cell r="C776" t="str">
            <v>1355RLCP0111</v>
          </cell>
          <cell r="D776" t="str">
            <v>Đường lối cách mạng của ĐCSVN</v>
          </cell>
          <cell r="E776">
            <v>3</v>
          </cell>
          <cell r="F776">
            <v>122</v>
          </cell>
        </row>
        <row r="777">
          <cell r="C777" t="str">
            <v>1354RLCP0111</v>
          </cell>
          <cell r="D777" t="str">
            <v>Đường lối cách mạng của ĐCSVN</v>
          </cell>
          <cell r="E777">
            <v>3</v>
          </cell>
          <cell r="F777">
            <v>125</v>
          </cell>
        </row>
        <row r="778">
          <cell r="C778" t="str">
            <v>1353RLCP0111</v>
          </cell>
          <cell r="D778" t="str">
            <v>Đường lối cách mạng của ĐCSVN</v>
          </cell>
          <cell r="E778">
            <v>3</v>
          </cell>
          <cell r="F778">
            <v>125</v>
          </cell>
        </row>
        <row r="779">
          <cell r="C779" t="str">
            <v>1352BMKT1211</v>
          </cell>
          <cell r="D779" t="str">
            <v>Hành vi mua của khách hàng</v>
          </cell>
          <cell r="E779">
            <v>2</v>
          </cell>
          <cell r="F779">
            <v>125</v>
          </cell>
        </row>
        <row r="780">
          <cell r="C780" t="str">
            <v>1351BMKT1211</v>
          </cell>
          <cell r="D780" t="str">
            <v>Hành vi mua của khách hàng</v>
          </cell>
          <cell r="E780">
            <v>2</v>
          </cell>
          <cell r="F780">
            <v>125</v>
          </cell>
        </row>
        <row r="781">
          <cell r="C781" t="str">
            <v>1357FACC0311</v>
          </cell>
          <cell r="D781" t="str">
            <v>Kế toán quản trị </v>
          </cell>
          <cell r="E781">
            <v>3</v>
          </cell>
          <cell r="F781">
            <v>60</v>
          </cell>
        </row>
        <row r="782">
          <cell r="C782" t="str">
            <v>1358FACC0311</v>
          </cell>
          <cell r="D782" t="str">
            <v>Kế toán quản trị</v>
          </cell>
          <cell r="E782">
            <v>3</v>
          </cell>
          <cell r="F782">
            <v>113</v>
          </cell>
        </row>
        <row r="783">
          <cell r="C783" t="str">
            <v>1359FACC0311</v>
          </cell>
          <cell r="D783" t="str">
            <v>Kế toán quản trị</v>
          </cell>
          <cell r="E783">
            <v>3</v>
          </cell>
          <cell r="F783">
            <v>100</v>
          </cell>
        </row>
        <row r="784">
          <cell r="C784" t="str">
            <v>1360FACC0311</v>
          </cell>
          <cell r="D784" t="str">
            <v>Kế toán quản trị</v>
          </cell>
          <cell r="E784">
            <v>3</v>
          </cell>
          <cell r="F784">
            <v>139</v>
          </cell>
        </row>
        <row r="785">
          <cell r="C785" t="str">
            <v>1354EACC1511</v>
          </cell>
          <cell r="D785" t="str">
            <v>Kế toán tài chính 2</v>
          </cell>
          <cell r="E785">
            <v>3</v>
          </cell>
          <cell r="F785">
            <v>60</v>
          </cell>
        </row>
        <row r="786">
          <cell r="C786" t="str">
            <v>1355EACC1511</v>
          </cell>
          <cell r="D786" t="str">
            <v>Kế toán tài chính 2</v>
          </cell>
          <cell r="E786">
            <v>3</v>
          </cell>
          <cell r="F786">
            <v>60</v>
          </cell>
        </row>
        <row r="787">
          <cell r="C787" t="str">
            <v>1356EACC1511</v>
          </cell>
          <cell r="D787" t="str">
            <v>Kế toán tài chính 2</v>
          </cell>
          <cell r="E787">
            <v>3</v>
          </cell>
          <cell r="F787">
            <v>59</v>
          </cell>
        </row>
        <row r="788">
          <cell r="C788" t="str">
            <v>1351EACC1511</v>
          </cell>
          <cell r="D788" t="str">
            <v>Kế toán tài chính 2</v>
          </cell>
          <cell r="E788">
            <v>3</v>
          </cell>
          <cell r="F788">
            <v>60</v>
          </cell>
        </row>
        <row r="789">
          <cell r="C789" t="str">
            <v>1352EACC1511</v>
          </cell>
          <cell r="D789" t="str">
            <v>Kế toán tài chính 2</v>
          </cell>
          <cell r="E789">
            <v>3</v>
          </cell>
          <cell r="F789">
            <v>60</v>
          </cell>
        </row>
        <row r="790">
          <cell r="C790" t="str">
            <v>1353EACC1511</v>
          </cell>
          <cell r="D790" t="str">
            <v>Kế toán tài chính 2</v>
          </cell>
          <cell r="E790">
            <v>3</v>
          </cell>
          <cell r="F790">
            <v>60</v>
          </cell>
        </row>
        <row r="791">
          <cell r="C791" t="str">
            <v>1356FAUD0411</v>
          </cell>
          <cell r="D791" t="str">
            <v>Kiểm toán căn bản</v>
          </cell>
          <cell r="E791">
            <v>3</v>
          </cell>
          <cell r="F791">
            <v>117</v>
          </cell>
        </row>
        <row r="792">
          <cell r="C792" t="str">
            <v>1355FAUD0411</v>
          </cell>
          <cell r="D792" t="str">
            <v>Kiểm toán căn bản</v>
          </cell>
          <cell r="E792">
            <v>3</v>
          </cell>
          <cell r="F792">
            <v>120</v>
          </cell>
        </row>
        <row r="793">
          <cell r="C793" t="str">
            <v>1357FAUD0411</v>
          </cell>
          <cell r="D793" t="str">
            <v>Kiểm toán căn bản</v>
          </cell>
          <cell r="E793">
            <v>3</v>
          </cell>
          <cell r="F793">
            <v>119</v>
          </cell>
        </row>
        <row r="794">
          <cell r="C794" t="str">
            <v>1351ITOM1311</v>
          </cell>
          <cell r="D794" t="str">
            <v>Kinh doanh quốc tế</v>
          </cell>
          <cell r="E794">
            <v>3</v>
          </cell>
          <cell r="F794">
            <v>126</v>
          </cell>
        </row>
        <row r="795">
          <cell r="C795" t="str">
            <v>1352AMAT0411</v>
          </cell>
          <cell r="D795" t="str">
            <v>Kinh tế lượng</v>
          </cell>
          <cell r="E795">
            <v>3</v>
          </cell>
          <cell r="F795">
            <v>117</v>
          </cell>
        </row>
        <row r="796">
          <cell r="C796" t="str">
            <v>1353AMAT0411</v>
          </cell>
          <cell r="D796" t="str">
            <v>Kinh tế lượng</v>
          </cell>
          <cell r="E796">
            <v>3</v>
          </cell>
          <cell r="F796">
            <v>125</v>
          </cell>
        </row>
        <row r="797">
          <cell r="C797" t="str">
            <v>1351AMAT0411</v>
          </cell>
          <cell r="D797" t="str">
            <v>Kinh tế lượng</v>
          </cell>
          <cell r="E797">
            <v>3</v>
          </cell>
          <cell r="F797">
            <v>117</v>
          </cell>
        </row>
        <row r="798">
          <cell r="C798" t="str">
            <v>1357AMAT0411</v>
          </cell>
          <cell r="D798" t="str">
            <v>Kinh tế lượng</v>
          </cell>
          <cell r="E798">
            <v>3</v>
          </cell>
          <cell r="F798">
            <v>115</v>
          </cell>
        </row>
        <row r="799">
          <cell r="C799" t="str">
            <v>1358AMAT0411</v>
          </cell>
          <cell r="D799" t="str">
            <v>Kinh tế lượng</v>
          </cell>
          <cell r="E799">
            <v>3</v>
          </cell>
          <cell r="F799">
            <v>112</v>
          </cell>
        </row>
        <row r="800">
          <cell r="C800" t="str">
            <v>1359AMAT0411</v>
          </cell>
          <cell r="D800" t="str">
            <v>Kinh tế lượng</v>
          </cell>
          <cell r="E800">
            <v>3</v>
          </cell>
          <cell r="F800">
            <v>120</v>
          </cell>
        </row>
        <row r="801">
          <cell r="C801" t="str">
            <v>1360AMAT0411</v>
          </cell>
          <cell r="D801" t="str">
            <v>Kinh tế lượng</v>
          </cell>
          <cell r="E801">
            <v>3</v>
          </cell>
          <cell r="F801">
            <v>54</v>
          </cell>
        </row>
        <row r="802">
          <cell r="C802" t="str">
            <v>1355AMAT0411</v>
          </cell>
          <cell r="D802" t="str">
            <v>Kinh tế lượng</v>
          </cell>
          <cell r="E802">
            <v>3</v>
          </cell>
          <cell r="F802">
            <v>120</v>
          </cell>
        </row>
        <row r="803">
          <cell r="C803" t="str">
            <v>1356AMAT0411</v>
          </cell>
          <cell r="D803" t="str">
            <v>Kinh tế lượng</v>
          </cell>
          <cell r="E803">
            <v>3</v>
          </cell>
          <cell r="F803">
            <v>114</v>
          </cell>
        </row>
        <row r="804">
          <cell r="C804" t="str">
            <v>1354AMAT0411</v>
          </cell>
          <cell r="D804" t="str">
            <v>Kinh tế lượng</v>
          </cell>
          <cell r="E804">
            <v>3</v>
          </cell>
          <cell r="F804">
            <v>107</v>
          </cell>
        </row>
        <row r="805">
          <cell r="C805" t="str">
            <v>1351FECO2011</v>
          </cell>
          <cell r="D805" t="str">
            <v>Kinh tế phát triển</v>
          </cell>
          <cell r="E805">
            <v>2</v>
          </cell>
          <cell r="F805">
            <v>121</v>
          </cell>
        </row>
        <row r="806">
          <cell r="C806" t="str">
            <v>1352FECO2011</v>
          </cell>
          <cell r="D806" t="str">
            <v>Kinh tế phát triển</v>
          </cell>
          <cell r="E806">
            <v>2</v>
          </cell>
          <cell r="F806">
            <v>112</v>
          </cell>
        </row>
        <row r="807">
          <cell r="C807" t="str">
            <v>1351TECO0911</v>
          </cell>
          <cell r="D807" t="str">
            <v>Kinh tế và thương mại các nước Châu á - Thái bình dương</v>
          </cell>
          <cell r="E807">
            <v>2</v>
          </cell>
          <cell r="F807">
            <v>120</v>
          </cell>
        </row>
        <row r="808">
          <cell r="C808" t="str">
            <v>1351MAEC0311</v>
          </cell>
          <cell r="D808" t="str">
            <v>Kinh tế vĩ mô 2</v>
          </cell>
          <cell r="E808">
            <v>3</v>
          </cell>
          <cell r="F808">
            <v>120</v>
          </cell>
        </row>
        <row r="809">
          <cell r="C809" t="str">
            <v>1352MAEC0311</v>
          </cell>
          <cell r="D809" t="str">
            <v>Kinh tế vĩ mô 2</v>
          </cell>
          <cell r="E809">
            <v>3</v>
          </cell>
          <cell r="F809">
            <v>121</v>
          </cell>
        </row>
        <row r="810">
          <cell r="C810" t="str">
            <v>1353ENPR4311</v>
          </cell>
          <cell r="D810" t="str">
            <v>Kỹ năng tiếng Anh  1.4</v>
          </cell>
          <cell r="E810">
            <v>2</v>
          </cell>
          <cell r="F810">
            <v>55</v>
          </cell>
        </row>
        <row r="811">
          <cell r="C811" t="str">
            <v>1352ENPR4311</v>
          </cell>
          <cell r="D811" t="str">
            <v>Kỹ năng tiếng Anh  1.4</v>
          </cell>
          <cell r="E811">
            <v>2</v>
          </cell>
          <cell r="F811">
            <v>55</v>
          </cell>
        </row>
        <row r="812">
          <cell r="C812" t="str">
            <v>1351ENPR4311</v>
          </cell>
          <cell r="D812" t="str">
            <v>Kỹ năng tiếng Anh  1.4</v>
          </cell>
          <cell r="E812">
            <v>2</v>
          </cell>
          <cell r="F812">
            <v>55</v>
          </cell>
        </row>
        <row r="813">
          <cell r="C813" t="str">
            <v>1354ENPR4311</v>
          </cell>
          <cell r="D813" t="str">
            <v>Kỹ năng tiếng Anh  1.4</v>
          </cell>
          <cell r="E813">
            <v>2</v>
          </cell>
          <cell r="F813">
            <v>55</v>
          </cell>
        </row>
        <row r="814">
          <cell r="C814" t="str">
            <v>1356ENPR4311</v>
          </cell>
          <cell r="D814" t="str">
            <v>Kỹ năng tiếng Anh  1.4</v>
          </cell>
          <cell r="E814">
            <v>2</v>
          </cell>
          <cell r="F814">
            <v>55</v>
          </cell>
        </row>
        <row r="815">
          <cell r="C815" t="str">
            <v>1355ENPR4311</v>
          </cell>
          <cell r="D815" t="str">
            <v>Kỹ năng tiếng Anh  1.4</v>
          </cell>
          <cell r="E815">
            <v>2</v>
          </cell>
          <cell r="F815">
            <v>55</v>
          </cell>
        </row>
        <row r="816">
          <cell r="C816" t="str">
            <v>1359ENPR4311</v>
          </cell>
          <cell r="D816" t="str">
            <v>Kỹ năng tiếng Anh  1.4</v>
          </cell>
          <cell r="E816">
            <v>2</v>
          </cell>
          <cell r="F816">
            <v>55</v>
          </cell>
        </row>
        <row r="817">
          <cell r="C817" t="str">
            <v>1360ENPR4311</v>
          </cell>
          <cell r="D817" t="str">
            <v>Kỹ năng tiếng Anh  1.4</v>
          </cell>
          <cell r="E817">
            <v>2</v>
          </cell>
          <cell r="F817">
            <v>55</v>
          </cell>
        </row>
        <row r="818">
          <cell r="C818" t="str">
            <v>1358ENPR4311</v>
          </cell>
          <cell r="D818" t="str">
            <v>Kỹ năng tiếng Anh  1.4</v>
          </cell>
          <cell r="E818">
            <v>2</v>
          </cell>
          <cell r="F818">
            <v>21</v>
          </cell>
        </row>
        <row r="819">
          <cell r="C819" t="str">
            <v>1357ENPR4311</v>
          </cell>
          <cell r="D819" t="str">
            <v>Kỹ năng tiếng Anh  1.4</v>
          </cell>
          <cell r="E819">
            <v>2</v>
          </cell>
          <cell r="F819">
            <v>41</v>
          </cell>
        </row>
        <row r="820">
          <cell r="C820" t="str">
            <v>1363ENPR4311</v>
          </cell>
          <cell r="D820" t="str">
            <v>Kỹ năng tiếng Anh  1.4</v>
          </cell>
          <cell r="E820">
            <v>2</v>
          </cell>
          <cell r="F820">
            <v>56</v>
          </cell>
        </row>
        <row r="821">
          <cell r="C821" t="str">
            <v>1361ENPR4311</v>
          </cell>
          <cell r="D821" t="str">
            <v>Kỹ năng tiếng Anh  1.4</v>
          </cell>
          <cell r="E821">
            <v>2</v>
          </cell>
          <cell r="F821">
            <v>55</v>
          </cell>
        </row>
        <row r="822">
          <cell r="C822" t="str">
            <v>1362ENPR4311</v>
          </cell>
          <cell r="D822" t="str">
            <v>Kỹ năng tiếng Anh  1.4</v>
          </cell>
          <cell r="E822">
            <v>2</v>
          </cell>
          <cell r="F822">
            <v>55</v>
          </cell>
        </row>
        <row r="823">
          <cell r="C823" t="str">
            <v>1364ENPR4311</v>
          </cell>
          <cell r="D823" t="str">
            <v>Kỹ năng tiếng Anh  1.4</v>
          </cell>
          <cell r="E823">
            <v>2</v>
          </cell>
          <cell r="F823">
            <v>56</v>
          </cell>
        </row>
        <row r="824">
          <cell r="C824" t="str">
            <v>1365ENPR4311</v>
          </cell>
          <cell r="D824" t="str">
            <v>Kỹ năng tiếng Anh  1.4</v>
          </cell>
          <cell r="E824">
            <v>2</v>
          </cell>
          <cell r="F824">
            <v>5</v>
          </cell>
        </row>
        <row r="825">
          <cell r="C825" t="str">
            <v>1366ENPR4311</v>
          </cell>
          <cell r="D825" t="str">
            <v>Kỹ năng tiếng Anh  1.4</v>
          </cell>
          <cell r="E825">
            <v>2</v>
          </cell>
          <cell r="F825">
            <v>36</v>
          </cell>
        </row>
        <row r="826">
          <cell r="C826" t="str">
            <v>1351PLAW2411</v>
          </cell>
          <cell r="D826" t="str">
            <v>Luật kinh doanh thương mại I</v>
          </cell>
          <cell r="E826">
            <v>3</v>
          </cell>
          <cell r="F826">
            <v>111</v>
          </cell>
        </row>
        <row r="827">
          <cell r="C827" t="str">
            <v>1352PLAW2411</v>
          </cell>
          <cell r="D827" t="str">
            <v>Luật kinh doanh thương mại I</v>
          </cell>
          <cell r="E827">
            <v>3</v>
          </cell>
          <cell r="F827">
            <v>60</v>
          </cell>
        </row>
        <row r="828">
          <cell r="C828" t="str">
            <v>1352TLAW0311</v>
          </cell>
          <cell r="D828" t="str">
            <v>Luật kinh tế</v>
          </cell>
          <cell r="E828">
            <v>3</v>
          </cell>
          <cell r="F828">
            <v>121</v>
          </cell>
        </row>
        <row r="829">
          <cell r="C829" t="str">
            <v>1351TLAW0311</v>
          </cell>
          <cell r="D829" t="str">
            <v>Luật kinh tế</v>
          </cell>
          <cell r="E829">
            <v>3</v>
          </cell>
          <cell r="F829">
            <v>125</v>
          </cell>
        </row>
        <row r="830">
          <cell r="C830" t="str">
            <v>1352BLAW1011</v>
          </cell>
          <cell r="D830" t="str">
            <v>Luật quốc tế </v>
          </cell>
          <cell r="E830">
            <v>2</v>
          </cell>
          <cell r="F830">
            <v>96</v>
          </cell>
        </row>
        <row r="831">
          <cell r="C831" t="str">
            <v>1353BLAW1011</v>
          </cell>
          <cell r="D831" t="str">
            <v>Luật quốc tế </v>
          </cell>
          <cell r="E831">
            <v>2</v>
          </cell>
          <cell r="F831">
            <v>58</v>
          </cell>
        </row>
        <row r="832">
          <cell r="C832" t="str">
            <v>1352PLAW1511</v>
          </cell>
          <cell r="D832" t="str">
            <v>Luật tài chính, ngân hàng, bảo hiểm</v>
          </cell>
          <cell r="E832">
            <v>3</v>
          </cell>
          <cell r="F832">
            <v>113</v>
          </cell>
        </row>
        <row r="833">
          <cell r="C833" t="str">
            <v>1353PLAW1511</v>
          </cell>
          <cell r="D833" t="str">
            <v>Luật tài chính, ngân hàng, bảo hiểm</v>
          </cell>
          <cell r="E833">
            <v>3</v>
          </cell>
          <cell r="F833">
            <v>59</v>
          </cell>
        </row>
        <row r="834">
          <cell r="C834" t="str">
            <v>1353ENTI0311</v>
          </cell>
          <cell r="D834" t="str">
            <v>Lý thuyết dịch</v>
          </cell>
          <cell r="E834">
            <v>2</v>
          </cell>
          <cell r="F834">
            <v>51</v>
          </cell>
        </row>
        <row r="835">
          <cell r="C835" t="str">
            <v>1354ENTI0311</v>
          </cell>
          <cell r="D835" t="str">
            <v>Lý thuyết dịch</v>
          </cell>
          <cell r="E835">
            <v>2</v>
          </cell>
          <cell r="F835">
            <v>42</v>
          </cell>
        </row>
        <row r="836">
          <cell r="C836" t="str">
            <v>1355ENTI0311</v>
          </cell>
          <cell r="D836" t="str">
            <v>Lý thuyết dịch</v>
          </cell>
          <cell r="E836">
            <v>2</v>
          </cell>
          <cell r="F836">
            <v>40</v>
          </cell>
        </row>
        <row r="837">
          <cell r="C837" t="str">
            <v>1352ENTI0311</v>
          </cell>
          <cell r="D837" t="str">
            <v>Lý thuyết dịch</v>
          </cell>
          <cell r="E837">
            <v>2</v>
          </cell>
          <cell r="F837">
            <v>54</v>
          </cell>
        </row>
        <row r="838">
          <cell r="C838" t="str">
            <v>1351ENTI0311</v>
          </cell>
          <cell r="D838" t="str">
            <v>Lý thuyết dịch</v>
          </cell>
          <cell r="E838">
            <v>2</v>
          </cell>
          <cell r="F838">
            <v>55</v>
          </cell>
        </row>
        <row r="839">
          <cell r="C839" t="str">
            <v>1355BMKT0511</v>
          </cell>
          <cell r="D839" t="str">
            <v>Marketing thương mại</v>
          </cell>
          <cell r="E839">
            <v>3</v>
          </cell>
          <cell r="F839">
            <v>120</v>
          </cell>
        </row>
        <row r="840">
          <cell r="C840" t="str">
            <v>1356BMKT0511</v>
          </cell>
          <cell r="D840" t="str">
            <v>Marketing thương mại</v>
          </cell>
          <cell r="E840">
            <v>3</v>
          </cell>
          <cell r="F840">
            <v>54</v>
          </cell>
        </row>
        <row r="841">
          <cell r="C841" t="str">
            <v>1354BMKT0511</v>
          </cell>
          <cell r="D841" t="str">
            <v>Marketing thương mại</v>
          </cell>
          <cell r="E841">
            <v>3</v>
          </cell>
          <cell r="F841">
            <v>117</v>
          </cell>
        </row>
        <row r="842">
          <cell r="C842" t="str">
            <v>1357SMGM0511</v>
          </cell>
          <cell r="D842" t="str">
            <v>Marketing thương mại điện tử</v>
          </cell>
          <cell r="E842">
            <v>3</v>
          </cell>
          <cell r="F842">
            <v>36</v>
          </cell>
        </row>
        <row r="843">
          <cell r="C843" t="str">
            <v>1354BMKT3911</v>
          </cell>
          <cell r="D843" t="str">
            <v>Nghiên cứu marketing</v>
          </cell>
          <cell r="E843">
            <v>3</v>
          </cell>
          <cell r="F843">
            <v>39</v>
          </cell>
        </row>
        <row r="844">
          <cell r="C844" t="str">
            <v>1355BMKT3911</v>
          </cell>
          <cell r="D844" t="str">
            <v>Nghiên cứu marketing</v>
          </cell>
          <cell r="E844">
            <v>3</v>
          </cell>
          <cell r="F844">
            <v>55</v>
          </cell>
        </row>
        <row r="845">
          <cell r="C845" t="str">
            <v>1351BMKT3911</v>
          </cell>
          <cell r="D845" t="str">
            <v>Nghiên cứu marketing</v>
          </cell>
          <cell r="E845">
            <v>3</v>
          </cell>
          <cell r="F845">
            <v>55</v>
          </cell>
        </row>
        <row r="846">
          <cell r="C846" t="str">
            <v>1353BMKT3911</v>
          </cell>
          <cell r="D846" t="str">
            <v>Nghiên cứu marketing</v>
          </cell>
          <cell r="E846">
            <v>3</v>
          </cell>
          <cell r="F846">
            <v>55</v>
          </cell>
        </row>
        <row r="847">
          <cell r="C847" t="str">
            <v>1352BMKT3911</v>
          </cell>
          <cell r="D847" t="str">
            <v>Nghiên cứu marketing</v>
          </cell>
          <cell r="E847">
            <v>3</v>
          </cell>
          <cell r="F847">
            <v>55</v>
          </cell>
        </row>
        <row r="848">
          <cell r="C848" t="str">
            <v>1352ENTH0411</v>
          </cell>
          <cell r="D848" t="str">
            <v>Ngôn ngữ học đối chiếu</v>
          </cell>
          <cell r="E848">
            <v>2</v>
          </cell>
          <cell r="F848">
            <v>121</v>
          </cell>
        </row>
        <row r="849">
          <cell r="C849" t="str">
            <v>1351ENTH0411</v>
          </cell>
          <cell r="D849" t="str">
            <v>Ngôn ngữ học đối chiếu</v>
          </cell>
          <cell r="E849">
            <v>2</v>
          </cell>
          <cell r="F849">
            <v>116</v>
          </cell>
        </row>
        <row r="850">
          <cell r="C850" t="str">
            <v>1351ENTH2811</v>
          </cell>
          <cell r="D850" t="str">
            <v>Ngữ âm - Âm vị học</v>
          </cell>
          <cell r="E850">
            <v>2</v>
          </cell>
          <cell r="F850">
            <v>55</v>
          </cell>
        </row>
        <row r="851">
          <cell r="C851" t="str">
            <v>1352ENTH2811</v>
          </cell>
          <cell r="D851" t="str">
            <v>Ngữ âm - Âm vị học</v>
          </cell>
          <cell r="E851">
            <v>2</v>
          </cell>
          <cell r="F851">
            <v>53</v>
          </cell>
        </row>
        <row r="852">
          <cell r="C852" t="str">
            <v>1355ENTH2811</v>
          </cell>
          <cell r="D852" t="str">
            <v>Ngữ âm - Âm vị học</v>
          </cell>
          <cell r="E852">
            <v>2</v>
          </cell>
          <cell r="F852">
            <v>31</v>
          </cell>
        </row>
        <row r="853">
          <cell r="C853" t="str">
            <v>1354ENTH2811</v>
          </cell>
          <cell r="D853" t="str">
            <v>Ngữ âm - Âm vị học</v>
          </cell>
          <cell r="E853">
            <v>2</v>
          </cell>
          <cell r="F853">
            <v>39</v>
          </cell>
        </row>
        <row r="854">
          <cell r="C854" t="str">
            <v>1353ENTH2811</v>
          </cell>
          <cell r="D854" t="str">
            <v>Ngữ âm - Âm vị học</v>
          </cell>
          <cell r="E854">
            <v>2</v>
          </cell>
          <cell r="F854">
            <v>53</v>
          </cell>
        </row>
        <row r="855">
          <cell r="C855" t="str">
            <v>1353FACC0111</v>
          </cell>
          <cell r="D855" t="str">
            <v>Nguyên lý kế toán</v>
          </cell>
          <cell r="E855">
            <v>3</v>
          </cell>
          <cell r="F855">
            <v>113</v>
          </cell>
        </row>
        <row r="856">
          <cell r="C856" t="str">
            <v>1352FACC0111</v>
          </cell>
          <cell r="D856" t="str">
            <v>Nguyên lý kế toán</v>
          </cell>
          <cell r="E856">
            <v>3</v>
          </cell>
          <cell r="F856">
            <v>114</v>
          </cell>
        </row>
        <row r="857">
          <cell r="C857" t="str">
            <v>1351FACC0111</v>
          </cell>
          <cell r="D857" t="str">
            <v>Nguyên lý kế toán </v>
          </cell>
          <cell r="E857">
            <v>3</v>
          </cell>
          <cell r="F857">
            <v>58</v>
          </cell>
        </row>
        <row r="858">
          <cell r="C858" t="str">
            <v>1351ANST0211</v>
          </cell>
          <cell r="D858" t="str">
            <v>Nguyên lý thống kê</v>
          </cell>
          <cell r="E858">
            <v>3</v>
          </cell>
          <cell r="F858">
            <v>120</v>
          </cell>
        </row>
        <row r="859">
          <cell r="C859" t="str">
            <v>1352ANST0211</v>
          </cell>
          <cell r="D859" t="str">
            <v>Nguyên lý thống kê </v>
          </cell>
          <cell r="E859">
            <v>3</v>
          </cell>
          <cell r="F859">
            <v>110</v>
          </cell>
        </row>
        <row r="860">
          <cell r="C860" t="str">
            <v>1352EFIN2811</v>
          </cell>
          <cell r="D860" t="str">
            <v>Nhập môn tài chính - tiền tệ</v>
          </cell>
          <cell r="E860">
            <v>3</v>
          </cell>
          <cell r="F860">
            <v>120</v>
          </cell>
        </row>
        <row r="861">
          <cell r="C861" t="str">
            <v>1353EFIN2811</v>
          </cell>
          <cell r="D861" t="str">
            <v>Nhập môn tài chính - tiền tệ </v>
          </cell>
          <cell r="E861">
            <v>3</v>
          </cell>
          <cell r="F861">
            <v>97</v>
          </cell>
        </row>
        <row r="862">
          <cell r="C862" t="str">
            <v>1351EFIN2811</v>
          </cell>
          <cell r="D862" t="str">
            <v>Nhập môn tài chính - tiền tệ</v>
          </cell>
          <cell r="E862">
            <v>3</v>
          </cell>
          <cell r="F862">
            <v>114</v>
          </cell>
        </row>
        <row r="863">
          <cell r="C863" t="str">
            <v>1354EFIN2811</v>
          </cell>
          <cell r="D863" t="str">
            <v>Nhập môn tài chính - tiền tệ </v>
          </cell>
          <cell r="E863">
            <v>3</v>
          </cell>
          <cell r="F863">
            <v>112</v>
          </cell>
        </row>
        <row r="864">
          <cell r="C864" t="str">
            <v>1354EFIN0111</v>
          </cell>
          <cell r="D864" t="str">
            <v>Nhập môn Tài chính - Tiền tệ 1.2</v>
          </cell>
          <cell r="E864">
            <v>2</v>
          </cell>
          <cell r="F864">
            <v>116</v>
          </cell>
        </row>
        <row r="865">
          <cell r="C865" t="str">
            <v>1351EFIN0111</v>
          </cell>
          <cell r="D865" t="str">
            <v>Nhập môn Tài chính - Tiền tệ 1.2</v>
          </cell>
          <cell r="E865">
            <v>2</v>
          </cell>
          <cell r="F865">
            <v>125</v>
          </cell>
        </row>
        <row r="866">
          <cell r="C866" t="str">
            <v>1353EFIN0111</v>
          </cell>
          <cell r="D866" t="str">
            <v>Nhập môn Tài chính - Tiền tệ 1.2</v>
          </cell>
          <cell r="E866">
            <v>2</v>
          </cell>
          <cell r="F866">
            <v>119</v>
          </cell>
        </row>
        <row r="867">
          <cell r="C867" t="str">
            <v>1352EFIN0111</v>
          </cell>
          <cell r="D867" t="str">
            <v>Nhập môn Tài chính - Tiền tệ 1.2</v>
          </cell>
          <cell r="E867">
            <v>2</v>
          </cell>
          <cell r="F867">
            <v>125</v>
          </cell>
        </row>
        <row r="868">
          <cell r="C868" t="str">
            <v>1355SCRE0111</v>
          </cell>
          <cell r="D868" t="str">
            <v>Phương pháp nghiên cứu khoa học</v>
          </cell>
          <cell r="E868">
            <v>2</v>
          </cell>
          <cell r="F868">
            <v>118</v>
          </cell>
        </row>
        <row r="869">
          <cell r="C869" t="str">
            <v>1356SCRE0111</v>
          </cell>
          <cell r="D869" t="str">
            <v>Phương pháp nghiên cứu khoa học</v>
          </cell>
          <cell r="E869">
            <v>2</v>
          </cell>
          <cell r="F869">
            <v>109</v>
          </cell>
        </row>
        <row r="870">
          <cell r="C870" t="str">
            <v>1357SCRE0111</v>
          </cell>
          <cell r="D870" t="str">
            <v>Phương pháp nghiên cứu khoa học</v>
          </cell>
          <cell r="E870">
            <v>2</v>
          </cell>
          <cell r="F870">
            <v>122</v>
          </cell>
        </row>
        <row r="871">
          <cell r="C871" t="str">
            <v>1358SCRE0111</v>
          </cell>
          <cell r="D871" t="str">
            <v>Phương pháp nghiên cứu khoa học</v>
          </cell>
          <cell r="E871">
            <v>2</v>
          </cell>
          <cell r="F871">
            <v>104</v>
          </cell>
        </row>
        <row r="872">
          <cell r="C872" t="str">
            <v>1360SCRE0111</v>
          </cell>
          <cell r="D872" t="str">
            <v>Phương pháp nghiên cứu khoa học</v>
          </cell>
          <cell r="E872">
            <v>2</v>
          </cell>
          <cell r="F872">
            <v>180</v>
          </cell>
        </row>
        <row r="873">
          <cell r="C873" t="str">
            <v>1359SCRE0111</v>
          </cell>
          <cell r="D873" t="str">
            <v>Phương pháp nghiên cứu khoa học</v>
          </cell>
          <cell r="E873">
            <v>2</v>
          </cell>
          <cell r="F873">
            <v>177</v>
          </cell>
        </row>
        <row r="874">
          <cell r="C874" t="str">
            <v>1363SCRE0111</v>
          </cell>
          <cell r="D874" t="str">
            <v>Phương pháp nghiên cứu khoa học</v>
          </cell>
          <cell r="E874">
            <v>2</v>
          </cell>
          <cell r="F874">
            <v>106</v>
          </cell>
        </row>
        <row r="875">
          <cell r="C875" t="str">
            <v>1362SCRE0111</v>
          </cell>
          <cell r="D875" t="str">
            <v>Phương pháp nghiên cứu khoa học</v>
          </cell>
          <cell r="E875">
            <v>2</v>
          </cell>
          <cell r="F875">
            <v>110</v>
          </cell>
        </row>
        <row r="876">
          <cell r="C876" t="str">
            <v>1351QMGM0911</v>
          </cell>
          <cell r="D876" t="str">
            <v>Quản trị chất lượng</v>
          </cell>
          <cell r="E876">
            <v>3</v>
          </cell>
          <cell r="F876">
            <v>93</v>
          </cell>
        </row>
        <row r="877">
          <cell r="C877" t="str">
            <v>1351SMGM0111</v>
          </cell>
          <cell r="D877" t="str">
            <v>Quản trị chiến lược</v>
          </cell>
          <cell r="E877">
            <v>3</v>
          </cell>
          <cell r="F877">
            <v>102</v>
          </cell>
        </row>
        <row r="878">
          <cell r="C878" t="str">
            <v>1352SMGM0111</v>
          </cell>
          <cell r="D878" t="str">
            <v>Quản trị chiến lược</v>
          </cell>
          <cell r="E878">
            <v>3</v>
          </cell>
          <cell r="F878">
            <v>109</v>
          </cell>
        </row>
        <row r="879">
          <cell r="C879" t="str">
            <v>1362SMGM0111</v>
          </cell>
          <cell r="D879" t="str">
            <v>Quản trị chiến lược</v>
          </cell>
          <cell r="E879">
            <v>3</v>
          </cell>
          <cell r="F879">
            <v>98</v>
          </cell>
        </row>
        <row r="880">
          <cell r="C880" t="str">
            <v>1363SMGM0111</v>
          </cell>
          <cell r="D880" t="str">
            <v>Quản trị chiến lược</v>
          </cell>
          <cell r="E880">
            <v>3</v>
          </cell>
          <cell r="F880">
            <v>109</v>
          </cell>
        </row>
        <row r="881">
          <cell r="C881" t="str">
            <v>1361SMGM0111</v>
          </cell>
          <cell r="D881" t="str">
            <v>Quản trị chiến lược</v>
          </cell>
          <cell r="E881">
            <v>3</v>
          </cell>
          <cell r="F881">
            <v>118</v>
          </cell>
        </row>
        <row r="882">
          <cell r="C882" t="str">
            <v>1364SMGM0111</v>
          </cell>
          <cell r="D882" t="str">
            <v>Quản trị chiến lược</v>
          </cell>
          <cell r="E882">
            <v>3</v>
          </cell>
          <cell r="F882">
            <v>90</v>
          </cell>
        </row>
        <row r="883">
          <cell r="C883" t="str">
            <v>1359SMGM0111</v>
          </cell>
          <cell r="D883" t="str">
            <v>Quản trị chiến lược </v>
          </cell>
          <cell r="E883">
            <v>3</v>
          </cell>
          <cell r="F883">
            <v>110</v>
          </cell>
        </row>
        <row r="884">
          <cell r="C884" t="str">
            <v>1360SMGM0111</v>
          </cell>
          <cell r="D884" t="str">
            <v>Quản trị chiến lược</v>
          </cell>
          <cell r="E884">
            <v>3</v>
          </cell>
          <cell r="F884">
            <v>106</v>
          </cell>
        </row>
        <row r="885">
          <cell r="C885" t="str">
            <v>1358SMGM0111</v>
          </cell>
          <cell r="D885" t="str">
            <v>Quản trị chiến lược </v>
          </cell>
          <cell r="E885">
            <v>3</v>
          </cell>
          <cell r="F885">
            <v>91</v>
          </cell>
        </row>
        <row r="886">
          <cell r="C886" t="str">
            <v>1357SMGM0111</v>
          </cell>
          <cell r="D886" t="str">
            <v>Quản trị chiến lược</v>
          </cell>
          <cell r="E886">
            <v>3</v>
          </cell>
          <cell r="F886">
            <v>18</v>
          </cell>
        </row>
        <row r="887">
          <cell r="C887" t="str">
            <v>1356SMGM0111</v>
          </cell>
          <cell r="D887" t="str">
            <v>Quản trị chiến lược</v>
          </cell>
          <cell r="E887">
            <v>3</v>
          </cell>
          <cell r="F887">
            <v>123</v>
          </cell>
        </row>
        <row r="888">
          <cell r="C888" t="str">
            <v>1355SMGM0111</v>
          </cell>
          <cell r="D888" t="str">
            <v>Quản trị chiến lược</v>
          </cell>
          <cell r="E888">
            <v>3</v>
          </cell>
          <cell r="F888">
            <v>123</v>
          </cell>
        </row>
        <row r="889">
          <cell r="C889" t="str">
            <v>1354SMGM0111</v>
          </cell>
          <cell r="D889" t="str">
            <v>Quản trị chiến lược</v>
          </cell>
          <cell r="E889">
            <v>3</v>
          </cell>
          <cell r="F889">
            <v>118</v>
          </cell>
        </row>
        <row r="890">
          <cell r="C890" t="str">
            <v>1353SMGM0111</v>
          </cell>
          <cell r="D890" t="str">
            <v>Quản trị chiến lược</v>
          </cell>
          <cell r="E890">
            <v>3</v>
          </cell>
          <cell r="F890">
            <v>115</v>
          </cell>
        </row>
        <row r="891">
          <cell r="C891" t="str">
            <v>1351QMGM0721</v>
          </cell>
          <cell r="D891" t="str">
            <v>Quản trị công nghệ</v>
          </cell>
          <cell r="E891">
            <v>3</v>
          </cell>
          <cell r="F891">
            <v>125</v>
          </cell>
        </row>
        <row r="892">
          <cell r="C892" t="str">
            <v>1352QMGM0221</v>
          </cell>
          <cell r="D892" t="str">
            <v>Quản trị công nghệ 1.2</v>
          </cell>
          <cell r="E892">
            <v>2</v>
          </cell>
          <cell r="F892">
            <v>125</v>
          </cell>
        </row>
        <row r="893">
          <cell r="C893" t="str">
            <v>1352TEMG2911</v>
          </cell>
          <cell r="D893" t="str">
            <v>Quản trị dịch vụ </v>
          </cell>
          <cell r="E893">
            <v>3</v>
          </cell>
          <cell r="F893">
            <v>18</v>
          </cell>
        </row>
        <row r="894">
          <cell r="C894" t="str">
            <v>1351TEMG2911</v>
          </cell>
          <cell r="D894" t="str">
            <v>Quản trị dịch vụ </v>
          </cell>
          <cell r="E894">
            <v>3</v>
          </cell>
          <cell r="F894">
            <v>46</v>
          </cell>
        </row>
        <row r="895">
          <cell r="C895" t="str">
            <v>1352CEMG2711</v>
          </cell>
          <cell r="D895" t="str">
            <v>Quản trị dự án</v>
          </cell>
          <cell r="E895">
            <v>3</v>
          </cell>
          <cell r="F895">
            <v>110</v>
          </cell>
        </row>
        <row r="896">
          <cell r="C896" t="str">
            <v>1353CEMG2711</v>
          </cell>
          <cell r="D896" t="str">
            <v>Quản trị dự án</v>
          </cell>
          <cell r="E896">
            <v>3</v>
          </cell>
          <cell r="F896">
            <v>110</v>
          </cell>
        </row>
        <row r="897">
          <cell r="C897" t="str">
            <v>1351CEMG2711</v>
          </cell>
          <cell r="D897" t="str">
            <v>Quản trị dự án</v>
          </cell>
          <cell r="E897">
            <v>3</v>
          </cell>
          <cell r="F897">
            <v>90</v>
          </cell>
        </row>
        <row r="898">
          <cell r="C898" t="str">
            <v>1354CEMG2711</v>
          </cell>
          <cell r="D898" t="str">
            <v>Quản trị dự án</v>
          </cell>
          <cell r="E898">
            <v>3</v>
          </cell>
          <cell r="F898">
            <v>110</v>
          </cell>
        </row>
        <row r="899">
          <cell r="C899" t="str">
            <v>1351BMGM0111</v>
          </cell>
          <cell r="D899" t="str">
            <v>Quản trị học  </v>
          </cell>
          <cell r="E899">
            <v>3</v>
          </cell>
          <cell r="F899">
            <v>117</v>
          </cell>
        </row>
        <row r="900">
          <cell r="C900" t="str">
            <v>1352BMGM0111</v>
          </cell>
          <cell r="D900" t="str">
            <v>Quản trị học  </v>
          </cell>
          <cell r="E900">
            <v>3</v>
          </cell>
          <cell r="F900">
            <v>53</v>
          </cell>
        </row>
        <row r="901">
          <cell r="C901" t="str">
            <v>1352BMKT0311</v>
          </cell>
          <cell r="D901" t="str">
            <v>Quản trị marketing 1.2</v>
          </cell>
          <cell r="E901">
            <v>2</v>
          </cell>
          <cell r="F901">
            <v>125</v>
          </cell>
        </row>
        <row r="902">
          <cell r="C902" t="str">
            <v>1353BMKT0311</v>
          </cell>
          <cell r="D902" t="str">
            <v>Quản trị marketing 1.2</v>
          </cell>
          <cell r="E902">
            <v>2</v>
          </cell>
          <cell r="F902">
            <v>116</v>
          </cell>
        </row>
        <row r="903">
          <cell r="C903" t="str">
            <v>1351BMKT0311</v>
          </cell>
          <cell r="D903" t="str">
            <v>Quản trị marketing 1.2</v>
          </cell>
          <cell r="E903">
            <v>2</v>
          </cell>
          <cell r="F903">
            <v>125</v>
          </cell>
        </row>
        <row r="904">
          <cell r="C904" t="str">
            <v>1354BMKT0311</v>
          </cell>
          <cell r="D904" t="str">
            <v>Quản trị marketing 1.2</v>
          </cell>
          <cell r="E904">
            <v>2</v>
          </cell>
          <cell r="F904">
            <v>115</v>
          </cell>
        </row>
        <row r="905">
          <cell r="C905" t="str">
            <v>1358CEMG0111</v>
          </cell>
          <cell r="D905" t="str">
            <v>Quản trị nhân lực căn bản</v>
          </cell>
          <cell r="E905">
            <v>3</v>
          </cell>
          <cell r="F905">
            <v>120</v>
          </cell>
        </row>
        <row r="906">
          <cell r="C906" t="str">
            <v>1361CEMG0111</v>
          </cell>
          <cell r="D906" t="str">
            <v>Quản trị nhân lực căn bản</v>
          </cell>
          <cell r="E906">
            <v>3</v>
          </cell>
          <cell r="F906">
            <v>120</v>
          </cell>
        </row>
        <row r="907">
          <cell r="C907" t="str">
            <v>1360CEMG0111</v>
          </cell>
          <cell r="D907" t="str">
            <v>Quản trị nhân lực căn bản</v>
          </cell>
          <cell r="E907">
            <v>3</v>
          </cell>
          <cell r="F907">
            <v>34</v>
          </cell>
        </row>
        <row r="908">
          <cell r="C908" t="str">
            <v>1359CEMG0111</v>
          </cell>
          <cell r="D908" t="str">
            <v>Quản trị nhân lực căn bản</v>
          </cell>
          <cell r="E908">
            <v>3</v>
          </cell>
          <cell r="F908">
            <v>120</v>
          </cell>
        </row>
        <row r="909">
          <cell r="C909" t="str">
            <v>1365CEMG0111</v>
          </cell>
          <cell r="D909" t="str">
            <v>Quản trị nhân lực căn bản</v>
          </cell>
          <cell r="E909">
            <v>3</v>
          </cell>
          <cell r="F909">
            <v>110</v>
          </cell>
        </row>
        <row r="910">
          <cell r="C910" t="str">
            <v>1364CEMG0111</v>
          </cell>
          <cell r="D910" t="str">
            <v>Quản trị nhân lực căn bản</v>
          </cell>
          <cell r="E910">
            <v>3</v>
          </cell>
          <cell r="F910">
            <v>96</v>
          </cell>
        </row>
        <row r="911">
          <cell r="C911" t="str">
            <v>1366CEMG0111</v>
          </cell>
          <cell r="D911" t="str">
            <v>Quản trị nhân lực căn bản</v>
          </cell>
          <cell r="E911">
            <v>3</v>
          </cell>
          <cell r="F911">
            <v>88</v>
          </cell>
        </row>
        <row r="912">
          <cell r="C912" t="str">
            <v>1362CEMG0111</v>
          </cell>
          <cell r="D912" t="str">
            <v>Quản trị nhân lực căn bản</v>
          </cell>
          <cell r="E912">
            <v>3</v>
          </cell>
          <cell r="F912">
            <v>120</v>
          </cell>
        </row>
        <row r="913">
          <cell r="C913" t="str">
            <v>1363CEMG0111</v>
          </cell>
          <cell r="D913" t="str">
            <v>Quản trị nhân lực căn bản</v>
          </cell>
          <cell r="E913">
            <v>3</v>
          </cell>
          <cell r="F913">
            <v>120</v>
          </cell>
        </row>
        <row r="914">
          <cell r="C914" t="str">
            <v>1370CEMG0111</v>
          </cell>
          <cell r="D914" t="str">
            <v>Quản trị nhân lực căn bản</v>
          </cell>
          <cell r="E914">
            <v>3</v>
          </cell>
          <cell r="F914">
            <v>22</v>
          </cell>
        </row>
        <row r="915">
          <cell r="C915" t="str">
            <v>1369CEMG0111</v>
          </cell>
          <cell r="D915" t="str">
            <v>Quản trị nhân lực căn bản</v>
          </cell>
          <cell r="E915">
            <v>3</v>
          </cell>
          <cell r="F915">
            <v>115</v>
          </cell>
        </row>
        <row r="916">
          <cell r="C916" t="str">
            <v>1368CEMG0111</v>
          </cell>
          <cell r="D916" t="str">
            <v>Quản trị nhân lực căn bản</v>
          </cell>
          <cell r="E916">
            <v>3</v>
          </cell>
          <cell r="F916">
            <v>115</v>
          </cell>
        </row>
        <row r="917">
          <cell r="C917" t="str">
            <v>1367CEMG0111</v>
          </cell>
          <cell r="D917" t="str">
            <v>Quản trị nhân lực căn bản</v>
          </cell>
          <cell r="E917">
            <v>3</v>
          </cell>
          <cell r="F917">
            <v>111</v>
          </cell>
        </row>
        <row r="918">
          <cell r="C918" t="str">
            <v>1355BMGM0411</v>
          </cell>
          <cell r="D918" t="str">
            <v>Quản trị rủi ro</v>
          </cell>
          <cell r="E918">
            <v>2</v>
          </cell>
          <cell r="F918">
            <v>120</v>
          </cell>
        </row>
        <row r="919">
          <cell r="C919" t="str">
            <v>1356BMGM0411</v>
          </cell>
          <cell r="D919" t="str">
            <v>Quản trị rủi ro</v>
          </cell>
          <cell r="E919">
            <v>2</v>
          </cell>
          <cell r="F919">
            <v>120</v>
          </cell>
        </row>
        <row r="920">
          <cell r="C920" t="str">
            <v>1351CEMG2911</v>
          </cell>
          <cell r="D920" t="str">
            <v>Quản trị sản xuất</v>
          </cell>
          <cell r="E920">
            <v>3</v>
          </cell>
          <cell r="F920">
            <v>104</v>
          </cell>
        </row>
        <row r="921">
          <cell r="C921" t="str">
            <v>1352CEMG2911</v>
          </cell>
          <cell r="D921" t="str">
            <v>Quản trị sản xuất</v>
          </cell>
          <cell r="E921">
            <v>3</v>
          </cell>
          <cell r="F921">
            <v>95</v>
          </cell>
        </row>
        <row r="922">
          <cell r="C922" t="str">
            <v>1363FMGM0211</v>
          </cell>
          <cell r="D922" t="str">
            <v>Quản trị tài chính</v>
          </cell>
          <cell r="E922">
            <v>3</v>
          </cell>
          <cell r="F922">
            <v>95</v>
          </cell>
        </row>
        <row r="923">
          <cell r="C923" t="str">
            <v>1362FMGM0211</v>
          </cell>
          <cell r="D923" t="str">
            <v>Quản trị tài chính</v>
          </cell>
          <cell r="E923">
            <v>3</v>
          </cell>
          <cell r="F923">
            <v>110</v>
          </cell>
        </row>
        <row r="924">
          <cell r="C924" t="str">
            <v>1361FMGM0211</v>
          </cell>
          <cell r="D924" t="str">
            <v>Quản trị tài chính</v>
          </cell>
          <cell r="E924">
            <v>3</v>
          </cell>
          <cell r="F924">
            <v>117</v>
          </cell>
        </row>
        <row r="925">
          <cell r="C925" t="str">
            <v>1366FMGM0211</v>
          </cell>
          <cell r="D925" t="str">
            <v>Quản trị tài chính</v>
          </cell>
          <cell r="E925">
            <v>3</v>
          </cell>
          <cell r="F925">
            <v>110</v>
          </cell>
        </row>
        <row r="926">
          <cell r="C926" t="str">
            <v>1365FMGM0211</v>
          </cell>
          <cell r="D926" t="str">
            <v>Quản trị tài chính</v>
          </cell>
          <cell r="E926">
            <v>3</v>
          </cell>
          <cell r="F926">
            <v>110</v>
          </cell>
        </row>
        <row r="927">
          <cell r="C927" t="str">
            <v>1364FMGM0211</v>
          </cell>
          <cell r="D927" t="str">
            <v>Quản trị tài chính </v>
          </cell>
          <cell r="E927">
            <v>3</v>
          </cell>
          <cell r="F927">
            <v>14</v>
          </cell>
        </row>
        <row r="928">
          <cell r="C928" t="str">
            <v>1359FMGM0211</v>
          </cell>
          <cell r="D928" t="str">
            <v>Quản trị tài chính</v>
          </cell>
          <cell r="E928">
            <v>3</v>
          </cell>
          <cell r="F928">
            <v>36</v>
          </cell>
        </row>
        <row r="929">
          <cell r="C929" t="str">
            <v>1360FMGM0211</v>
          </cell>
          <cell r="D929" t="str">
            <v>Quản trị tài chính</v>
          </cell>
          <cell r="E929">
            <v>3</v>
          </cell>
          <cell r="F929">
            <v>120</v>
          </cell>
        </row>
        <row r="930">
          <cell r="C930" t="str">
            <v>1358FMGM0211</v>
          </cell>
          <cell r="D930" t="str">
            <v>Quản trị tài chính</v>
          </cell>
          <cell r="E930">
            <v>3</v>
          </cell>
          <cell r="F930">
            <v>142</v>
          </cell>
        </row>
        <row r="931">
          <cell r="C931" t="str">
            <v>1357FMGM0211</v>
          </cell>
          <cell r="D931" t="str">
            <v>Quản trị tài chính</v>
          </cell>
          <cell r="E931">
            <v>3</v>
          </cell>
          <cell r="F931">
            <v>120</v>
          </cell>
        </row>
        <row r="932">
          <cell r="C932" t="str">
            <v>1367FMGM0211</v>
          </cell>
          <cell r="D932" t="str">
            <v>Quản trị tài chính</v>
          </cell>
          <cell r="E932">
            <v>3</v>
          </cell>
          <cell r="F932">
            <v>120</v>
          </cell>
        </row>
        <row r="933">
          <cell r="C933" t="str">
            <v>1368FMGM0211</v>
          </cell>
          <cell r="D933" t="str">
            <v>Quản trị tài chính</v>
          </cell>
          <cell r="E933">
            <v>3</v>
          </cell>
          <cell r="F933">
            <v>115</v>
          </cell>
        </row>
        <row r="934">
          <cell r="C934" t="str">
            <v>1369FMGM0211</v>
          </cell>
          <cell r="D934" t="str">
            <v>Quản trị tài chính</v>
          </cell>
          <cell r="E934">
            <v>3</v>
          </cell>
          <cell r="F934">
            <v>94</v>
          </cell>
        </row>
        <row r="935">
          <cell r="C935" t="str">
            <v>1352BRMG0611</v>
          </cell>
          <cell r="D935" t="str">
            <v>Quản trị thương hiệu</v>
          </cell>
          <cell r="E935">
            <v>3</v>
          </cell>
          <cell r="F935">
            <v>120</v>
          </cell>
        </row>
        <row r="936">
          <cell r="C936" t="str">
            <v>1351QMGM0811</v>
          </cell>
          <cell r="D936" t="str">
            <v>Quản trị tri thức</v>
          </cell>
          <cell r="E936">
            <v>3</v>
          </cell>
          <cell r="F936">
            <v>97</v>
          </cell>
        </row>
        <row r="937">
          <cell r="C937" t="str">
            <v>1352QMGM0811</v>
          </cell>
          <cell r="D937" t="str">
            <v>Quản trị tri thức</v>
          </cell>
          <cell r="E937">
            <v>3</v>
          </cell>
          <cell r="F937">
            <v>114</v>
          </cell>
        </row>
        <row r="938">
          <cell r="C938" t="str">
            <v>1353EFIN0911</v>
          </cell>
          <cell r="D938" t="str">
            <v>Tài chính doanh nghiệp</v>
          </cell>
          <cell r="E938">
            <v>3</v>
          </cell>
          <cell r="F938">
            <v>55</v>
          </cell>
        </row>
        <row r="939">
          <cell r="C939" t="str">
            <v>1352EFIN0911</v>
          </cell>
          <cell r="D939" t="str">
            <v>Tài chính doanh nghiệp</v>
          </cell>
          <cell r="E939">
            <v>3</v>
          </cell>
          <cell r="F939">
            <v>90</v>
          </cell>
        </row>
        <row r="940">
          <cell r="C940" t="str">
            <v>1351EFIN0911</v>
          </cell>
          <cell r="D940" t="str">
            <v>Tài chính doanh nghiệp</v>
          </cell>
          <cell r="E940">
            <v>3</v>
          </cell>
          <cell r="F940">
            <v>99</v>
          </cell>
        </row>
        <row r="941">
          <cell r="C941" t="str">
            <v>1356TMKT0211</v>
          </cell>
          <cell r="D941" t="str">
            <v>Tâm lý quản trị kinh doanh</v>
          </cell>
          <cell r="E941">
            <v>2</v>
          </cell>
          <cell r="F941">
            <v>46</v>
          </cell>
        </row>
        <row r="942">
          <cell r="C942" t="str">
            <v>1357TMKT0211</v>
          </cell>
          <cell r="D942" t="str">
            <v>Tâm lý quản trị kinh doanh</v>
          </cell>
          <cell r="E942">
            <v>2</v>
          </cell>
          <cell r="F942">
            <v>120</v>
          </cell>
        </row>
        <row r="943">
          <cell r="C943" t="str">
            <v>1359TMKT0211</v>
          </cell>
          <cell r="D943" t="str">
            <v>Tâm lý quản trị kinh doanh</v>
          </cell>
          <cell r="E943">
            <v>2</v>
          </cell>
          <cell r="F943">
            <v>78</v>
          </cell>
        </row>
        <row r="944">
          <cell r="C944" t="str">
            <v>1358TMKT0211</v>
          </cell>
          <cell r="D944" t="str">
            <v>Tâm lý quản trị kinh doanh</v>
          </cell>
          <cell r="E944">
            <v>2</v>
          </cell>
          <cell r="F944">
            <v>120</v>
          </cell>
        </row>
        <row r="945">
          <cell r="C945" t="str">
            <v>1360TMKT0211</v>
          </cell>
          <cell r="D945" t="str">
            <v>Tâm lý quản trị kinh doanh</v>
          </cell>
          <cell r="E945">
            <v>2</v>
          </cell>
          <cell r="F945">
            <v>110</v>
          </cell>
        </row>
        <row r="946">
          <cell r="C946" t="str">
            <v>1361TMKT0211</v>
          </cell>
          <cell r="D946" t="str">
            <v>Tâm lý quản trị kinh doanh</v>
          </cell>
          <cell r="E946">
            <v>2</v>
          </cell>
          <cell r="F946">
            <v>115</v>
          </cell>
        </row>
        <row r="947">
          <cell r="C947" t="str">
            <v>1355TMKT0211</v>
          </cell>
          <cell r="D947" t="str">
            <v>Tâm lý quản trị kinh doanh</v>
          </cell>
          <cell r="E947">
            <v>2</v>
          </cell>
          <cell r="F947">
            <v>120</v>
          </cell>
        </row>
        <row r="948">
          <cell r="C948" t="str">
            <v>1354TMKT0211</v>
          </cell>
          <cell r="D948" t="str">
            <v>Tâm lý quản trị kinh doanh</v>
          </cell>
          <cell r="E948">
            <v>2</v>
          </cell>
          <cell r="F948">
            <v>113</v>
          </cell>
        </row>
        <row r="949">
          <cell r="C949" t="str">
            <v>1352BKSC2311</v>
          </cell>
          <cell r="D949" t="str">
            <v>Thị trường chứng khoán</v>
          </cell>
          <cell r="E949">
            <v>3</v>
          </cell>
          <cell r="F949">
            <v>125</v>
          </cell>
        </row>
        <row r="950">
          <cell r="C950" t="str">
            <v>1353BKSC2311</v>
          </cell>
          <cell r="D950" t="str">
            <v>Thị trường chứng khoán</v>
          </cell>
          <cell r="E950">
            <v>3</v>
          </cell>
          <cell r="F950">
            <v>119</v>
          </cell>
        </row>
        <row r="951">
          <cell r="C951" t="str">
            <v>1352eCIT0711</v>
          </cell>
          <cell r="D951" t="str">
            <v>Thiết kế và triển khai website</v>
          </cell>
          <cell r="E951">
            <v>2</v>
          </cell>
          <cell r="F951">
            <v>92</v>
          </cell>
        </row>
        <row r="952">
          <cell r="C952" t="str">
            <v>1351eCIT0711</v>
          </cell>
          <cell r="D952" t="str">
            <v>Thiết kế và triển khai website</v>
          </cell>
          <cell r="E952">
            <v>2</v>
          </cell>
          <cell r="F952">
            <v>110</v>
          </cell>
        </row>
        <row r="953">
          <cell r="C953" t="str">
            <v>1351ANST1211</v>
          </cell>
          <cell r="D953" t="str">
            <v>Thống kê kinh doanh</v>
          </cell>
          <cell r="E953">
            <v>3</v>
          </cell>
          <cell r="F953">
            <v>121</v>
          </cell>
        </row>
        <row r="954">
          <cell r="C954" t="str">
            <v>1352ANST1211</v>
          </cell>
          <cell r="D954" t="str">
            <v>Thống kê kinh doanh</v>
          </cell>
          <cell r="E954">
            <v>3</v>
          </cell>
          <cell r="F954">
            <v>120</v>
          </cell>
        </row>
        <row r="955">
          <cell r="C955" t="str">
            <v>1353ANST1211</v>
          </cell>
          <cell r="D955" t="str">
            <v>Thống kê kinh doanh</v>
          </cell>
          <cell r="E955">
            <v>3</v>
          </cell>
          <cell r="F955">
            <v>117</v>
          </cell>
        </row>
        <row r="956">
          <cell r="C956" t="str">
            <v>1355ANST1211</v>
          </cell>
          <cell r="D956" t="str">
            <v>Thống kê kinh doanh</v>
          </cell>
          <cell r="E956">
            <v>3</v>
          </cell>
          <cell r="F956">
            <v>119</v>
          </cell>
        </row>
        <row r="957">
          <cell r="C957" t="str">
            <v>1354ANST1211</v>
          </cell>
          <cell r="D957" t="str">
            <v>Thống kê kinh doanh</v>
          </cell>
          <cell r="E957">
            <v>3</v>
          </cell>
          <cell r="F957">
            <v>120</v>
          </cell>
        </row>
        <row r="958">
          <cell r="C958" t="str">
            <v>1351PCOM0111</v>
          </cell>
          <cell r="D958" t="str">
            <v>Thương mại điện tử căn bản</v>
          </cell>
          <cell r="E958">
            <v>3</v>
          </cell>
          <cell r="F958">
            <v>110</v>
          </cell>
        </row>
        <row r="959">
          <cell r="C959" t="str">
            <v>1352ECOM0111</v>
          </cell>
          <cell r="D959" t="str">
            <v>Thương mại điện tử căn bản 1.2</v>
          </cell>
          <cell r="E959">
            <v>2</v>
          </cell>
          <cell r="F959">
            <v>125</v>
          </cell>
        </row>
        <row r="960">
          <cell r="C960" t="str">
            <v>1353ECOM0111</v>
          </cell>
          <cell r="D960" t="str">
            <v>Thương mại điện tử căn bản 1.2</v>
          </cell>
          <cell r="E960">
            <v>2</v>
          </cell>
          <cell r="F960">
            <v>120</v>
          </cell>
        </row>
        <row r="961">
          <cell r="C961" t="str">
            <v>1351ECOM0111</v>
          </cell>
          <cell r="D961" t="str">
            <v>Thương mại điện tử căn bản 1.2</v>
          </cell>
          <cell r="E961">
            <v>2</v>
          </cell>
          <cell r="F961">
            <v>125</v>
          </cell>
        </row>
        <row r="962">
          <cell r="C962" t="str">
            <v>1354ECOM0111</v>
          </cell>
          <cell r="D962" t="str">
            <v>Thương mại điện tử căn bản 1.2</v>
          </cell>
          <cell r="E962">
            <v>2</v>
          </cell>
          <cell r="F962">
            <v>118</v>
          </cell>
        </row>
        <row r="963">
          <cell r="C963" t="str">
            <v>1343ENTI2411</v>
          </cell>
          <cell r="D963" t="str">
            <v>Tiếng anh 4</v>
          </cell>
          <cell r="E963">
            <v>2</v>
          </cell>
          <cell r="F963">
            <v>55</v>
          </cell>
        </row>
        <row r="964">
          <cell r="C964" t="str">
            <v>1344ENTI2411</v>
          </cell>
          <cell r="D964" t="str">
            <v>Tiếng anh 4</v>
          </cell>
          <cell r="E964">
            <v>2</v>
          </cell>
          <cell r="F964">
            <v>55</v>
          </cell>
        </row>
        <row r="965">
          <cell r="C965" t="str">
            <v>1341ENTI2411</v>
          </cell>
          <cell r="D965" t="str">
            <v>Tiếng anh 4</v>
          </cell>
          <cell r="E965">
            <v>2</v>
          </cell>
          <cell r="F965">
            <v>55</v>
          </cell>
        </row>
        <row r="966">
          <cell r="C966" t="str">
            <v>1342ENTI2411</v>
          </cell>
          <cell r="D966" t="str">
            <v>Tiếng anh 4</v>
          </cell>
          <cell r="E966">
            <v>2</v>
          </cell>
          <cell r="F966">
            <v>55</v>
          </cell>
        </row>
        <row r="967">
          <cell r="C967" t="str">
            <v>1339ENTI2411</v>
          </cell>
          <cell r="D967" t="str">
            <v>Tiếng anh 4</v>
          </cell>
          <cell r="E967">
            <v>2</v>
          </cell>
          <cell r="F967">
            <v>50</v>
          </cell>
        </row>
        <row r="968">
          <cell r="C968" t="str">
            <v>1340ENTI2411</v>
          </cell>
          <cell r="D968" t="str">
            <v>Tiếng anh 4</v>
          </cell>
          <cell r="E968">
            <v>2</v>
          </cell>
          <cell r="F968">
            <v>32</v>
          </cell>
        </row>
        <row r="969">
          <cell r="C969" t="str">
            <v>1337ENTI2411</v>
          </cell>
          <cell r="D969" t="str">
            <v>Tiếng anh 4</v>
          </cell>
          <cell r="E969">
            <v>2</v>
          </cell>
          <cell r="F969">
            <v>45</v>
          </cell>
        </row>
        <row r="970">
          <cell r="C970" t="str">
            <v>1338ENTI2411</v>
          </cell>
          <cell r="D970" t="str">
            <v>Tiếng anh 4</v>
          </cell>
          <cell r="E970">
            <v>2</v>
          </cell>
          <cell r="F970">
            <v>50</v>
          </cell>
        </row>
        <row r="971">
          <cell r="C971" t="str">
            <v>1335ENTI2411</v>
          </cell>
          <cell r="D971" t="str">
            <v>Tiếng anh 4</v>
          </cell>
          <cell r="E971">
            <v>2</v>
          </cell>
          <cell r="F971">
            <v>54</v>
          </cell>
        </row>
        <row r="972">
          <cell r="C972" t="str">
            <v>1336ENTI2411</v>
          </cell>
          <cell r="D972" t="str">
            <v>Tiếng anh 4</v>
          </cell>
          <cell r="E972">
            <v>2</v>
          </cell>
          <cell r="F972">
            <v>42</v>
          </cell>
        </row>
        <row r="973">
          <cell r="C973" t="str">
            <v>1333ENTI2411</v>
          </cell>
          <cell r="D973" t="str">
            <v>Tiếng anh 4</v>
          </cell>
          <cell r="E973">
            <v>2</v>
          </cell>
          <cell r="F973">
            <v>40</v>
          </cell>
        </row>
        <row r="974">
          <cell r="C974" t="str">
            <v>1334ENTI2411</v>
          </cell>
          <cell r="D974" t="str">
            <v>Tiếng anh 4</v>
          </cell>
          <cell r="E974">
            <v>2</v>
          </cell>
          <cell r="F974">
            <v>55</v>
          </cell>
        </row>
        <row r="975">
          <cell r="C975" t="str">
            <v>1331ENTI2411</v>
          </cell>
          <cell r="D975" t="str">
            <v>Tiếng anh 4</v>
          </cell>
          <cell r="E975">
            <v>2</v>
          </cell>
          <cell r="F975">
            <v>53</v>
          </cell>
        </row>
        <row r="976">
          <cell r="C976" t="str">
            <v>1332ENTI2411</v>
          </cell>
          <cell r="D976" t="str">
            <v>Tiếng anh 4</v>
          </cell>
          <cell r="E976">
            <v>2</v>
          </cell>
          <cell r="F976">
            <v>55</v>
          </cell>
        </row>
        <row r="977">
          <cell r="C977" t="str">
            <v>1329ENTI2411</v>
          </cell>
          <cell r="D977" t="str">
            <v>Tiếng anh 4</v>
          </cell>
          <cell r="E977">
            <v>2</v>
          </cell>
          <cell r="F977">
            <v>55</v>
          </cell>
        </row>
        <row r="978">
          <cell r="C978" t="str">
            <v>1330ENTI2411</v>
          </cell>
          <cell r="D978" t="str">
            <v>Tiếng anh 4</v>
          </cell>
          <cell r="E978">
            <v>2</v>
          </cell>
          <cell r="F978">
            <v>52</v>
          </cell>
        </row>
        <row r="979">
          <cell r="C979" t="str">
            <v>1327ENTI2411</v>
          </cell>
          <cell r="D979" t="str">
            <v>Tiếng anh 4</v>
          </cell>
          <cell r="E979">
            <v>2</v>
          </cell>
          <cell r="F979">
            <v>54</v>
          </cell>
        </row>
        <row r="980">
          <cell r="C980" t="str">
            <v>1328ENTI2411</v>
          </cell>
          <cell r="D980" t="str">
            <v>Tiếng anh 4</v>
          </cell>
          <cell r="E980">
            <v>2</v>
          </cell>
          <cell r="F980">
            <v>50</v>
          </cell>
        </row>
        <row r="981">
          <cell r="C981" t="str">
            <v>1325ENTI2411</v>
          </cell>
          <cell r="D981" t="str">
            <v>Tiếng anh 4</v>
          </cell>
          <cell r="E981">
            <v>2</v>
          </cell>
          <cell r="F981">
            <v>45</v>
          </cell>
        </row>
        <row r="982">
          <cell r="C982" t="str">
            <v>1326ENTI2411</v>
          </cell>
          <cell r="D982" t="str">
            <v>Tiếng anh 4</v>
          </cell>
          <cell r="E982">
            <v>2</v>
          </cell>
          <cell r="F982">
            <v>50</v>
          </cell>
        </row>
        <row r="983">
          <cell r="C983" t="str">
            <v>1323ENTI2411</v>
          </cell>
          <cell r="D983" t="str">
            <v>Tiếng anh 4</v>
          </cell>
          <cell r="E983">
            <v>2</v>
          </cell>
          <cell r="F983">
            <v>50</v>
          </cell>
        </row>
        <row r="984">
          <cell r="C984" t="str">
            <v>1324ENTI2411</v>
          </cell>
          <cell r="D984" t="str">
            <v>Tiếng anh 4</v>
          </cell>
          <cell r="E984">
            <v>2</v>
          </cell>
          <cell r="F984">
            <v>35</v>
          </cell>
        </row>
        <row r="985">
          <cell r="C985" t="str">
            <v>1321ENTI2411</v>
          </cell>
          <cell r="D985" t="str">
            <v>Tiếng anh 4</v>
          </cell>
          <cell r="E985">
            <v>2</v>
          </cell>
          <cell r="F985">
            <v>38</v>
          </cell>
        </row>
        <row r="986">
          <cell r="C986" t="str">
            <v>1322ENTI2411</v>
          </cell>
          <cell r="D986" t="str">
            <v>Tiếng anh 4</v>
          </cell>
          <cell r="E986">
            <v>2</v>
          </cell>
          <cell r="F986">
            <v>50</v>
          </cell>
        </row>
        <row r="987">
          <cell r="C987" t="str">
            <v>1319ENTI2411</v>
          </cell>
          <cell r="D987" t="str">
            <v>Tiếng anh 4</v>
          </cell>
          <cell r="E987">
            <v>2</v>
          </cell>
          <cell r="F987">
            <v>48</v>
          </cell>
        </row>
        <row r="988">
          <cell r="C988" t="str">
            <v>1320ENTI2411</v>
          </cell>
          <cell r="D988" t="str">
            <v>Tiếng anh 4</v>
          </cell>
          <cell r="E988">
            <v>2</v>
          </cell>
          <cell r="F988">
            <v>48</v>
          </cell>
        </row>
        <row r="989">
          <cell r="C989" t="str">
            <v>1317ENTI2411</v>
          </cell>
          <cell r="D989" t="str">
            <v>Tiếng anh 4</v>
          </cell>
          <cell r="E989">
            <v>2</v>
          </cell>
          <cell r="F989">
            <v>55</v>
          </cell>
        </row>
        <row r="990">
          <cell r="C990" t="str">
            <v>1318ENTI2411</v>
          </cell>
          <cell r="D990" t="str">
            <v>Tiếng anh 4</v>
          </cell>
          <cell r="E990">
            <v>2</v>
          </cell>
          <cell r="F990">
            <v>55</v>
          </cell>
        </row>
        <row r="991">
          <cell r="C991" t="str">
            <v>1315ENTI2411</v>
          </cell>
          <cell r="D991" t="str">
            <v>Tiếng anh 4</v>
          </cell>
          <cell r="E991">
            <v>2</v>
          </cell>
          <cell r="F991">
            <v>50</v>
          </cell>
        </row>
        <row r="992">
          <cell r="C992" t="str">
            <v>1316ENTI2411</v>
          </cell>
          <cell r="D992" t="str">
            <v>Tiếng anh 4</v>
          </cell>
          <cell r="E992">
            <v>2</v>
          </cell>
          <cell r="F992">
            <v>47</v>
          </cell>
        </row>
        <row r="993">
          <cell r="C993" t="str">
            <v>1313ENTI2411</v>
          </cell>
          <cell r="D993" t="str">
            <v>Tiếng anh 4</v>
          </cell>
          <cell r="E993">
            <v>2</v>
          </cell>
          <cell r="F993">
            <v>50</v>
          </cell>
        </row>
        <row r="994">
          <cell r="C994" t="str">
            <v>1314ENTI2411</v>
          </cell>
          <cell r="D994" t="str">
            <v>Tiếng anh 4</v>
          </cell>
          <cell r="E994">
            <v>2</v>
          </cell>
          <cell r="F994">
            <v>50</v>
          </cell>
        </row>
        <row r="995">
          <cell r="C995" t="str">
            <v>1311ENTI2411</v>
          </cell>
          <cell r="D995" t="str">
            <v>Tiếng Anh 4</v>
          </cell>
          <cell r="E995">
            <v>2</v>
          </cell>
          <cell r="F995">
            <v>47</v>
          </cell>
        </row>
        <row r="996">
          <cell r="C996" t="str">
            <v>1312ENTI2411</v>
          </cell>
          <cell r="D996" t="str">
            <v>Tiếng Anh 4</v>
          </cell>
          <cell r="E996">
            <v>2</v>
          </cell>
          <cell r="F996">
            <v>46</v>
          </cell>
        </row>
        <row r="997">
          <cell r="C997" t="str">
            <v>1309ENTI2411</v>
          </cell>
          <cell r="D997" t="str">
            <v>Tiếng Anh 4</v>
          </cell>
          <cell r="E997">
            <v>2</v>
          </cell>
          <cell r="F997">
            <v>52</v>
          </cell>
        </row>
        <row r="998">
          <cell r="C998" t="str">
            <v>1310ENTI2411</v>
          </cell>
          <cell r="D998" t="str">
            <v>Tiếng Anh 4</v>
          </cell>
          <cell r="E998">
            <v>2</v>
          </cell>
          <cell r="F998">
            <v>51</v>
          </cell>
        </row>
        <row r="999">
          <cell r="C999" t="str">
            <v>1307ENTI2411</v>
          </cell>
          <cell r="D999" t="str">
            <v>Tiếng anh 4</v>
          </cell>
          <cell r="E999">
            <v>2</v>
          </cell>
          <cell r="F999">
            <v>55</v>
          </cell>
        </row>
        <row r="1000">
          <cell r="C1000" t="str">
            <v>1308ENTI2411</v>
          </cell>
          <cell r="D1000" t="str">
            <v>Tiếng anh 4</v>
          </cell>
          <cell r="E1000">
            <v>2</v>
          </cell>
          <cell r="F1000">
            <v>55</v>
          </cell>
        </row>
        <row r="1001">
          <cell r="C1001" t="str">
            <v>1305ENTI2411</v>
          </cell>
          <cell r="D1001" t="str">
            <v>Tiếng Anh 4</v>
          </cell>
          <cell r="E1001">
            <v>2</v>
          </cell>
          <cell r="F1001">
            <v>36</v>
          </cell>
        </row>
        <row r="1002">
          <cell r="C1002" t="str">
            <v>1306ENTI2411</v>
          </cell>
          <cell r="D1002" t="str">
            <v>Tiếng anh 4</v>
          </cell>
          <cell r="E1002">
            <v>2</v>
          </cell>
          <cell r="F1002">
            <v>55</v>
          </cell>
        </row>
        <row r="1003">
          <cell r="C1003" t="str">
            <v>1303ENTI2411</v>
          </cell>
          <cell r="D1003" t="str">
            <v>Tiếng Anh 4</v>
          </cell>
          <cell r="E1003">
            <v>2</v>
          </cell>
          <cell r="F1003">
            <v>55</v>
          </cell>
        </row>
        <row r="1004">
          <cell r="C1004" t="str">
            <v>1304ENTI2411</v>
          </cell>
          <cell r="D1004" t="str">
            <v>Tiếng Anh 4</v>
          </cell>
          <cell r="E1004">
            <v>2</v>
          </cell>
          <cell r="F1004">
            <v>47</v>
          </cell>
        </row>
        <row r="1005">
          <cell r="C1005" t="str">
            <v>1301ENTI2411</v>
          </cell>
          <cell r="D1005" t="str">
            <v>Tiếng Anh 4</v>
          </cell>
          <cell r="E1005">
            <v>2</v>
          </cell>
          <cell r="F1005">
            <v>55</v>
          </cell>
        </row>
        <row r="1006">
          <cell r="C1006" t="str">
            <v>1302ENTI2411</v>
          </cell>
          <cell r="D1006" t="str">
            <v>Tiếng Anh 4</v>
          </cell>
          <cell r="E1006">
            <v>2</v>
          </cell>
          <cell r="F1006">
            <v>55</v>
          </cell>
        </row>
        <row r="1007">
          <cell r="C1007" t="str">
            <v>1351ENPR5211</v>
          </cell>
          <cell r="D1007" t="str">
            <v>Tiếng Anh thương mại 2.1</v>
          </cell>
          <cell r="E1007">
            <v>2</v>
          </cell>
          <cell r="F1007">
            <v>42</v>
          </cell>
        </row>
        <row r="1008">
          <cell r="C1008" t="str">
            <v>1352ENPR5211</v>
          </cell>
          <cell r="D1008" t="str">
            <v>Tiếng Anh thương mại 2.1</v>
          </cell>
          <cell r="E1008">
            <v>2</v>
          </cell>
          <cell r="F1008">
            <v>41</v>
          </cell>
        </row>
        <row r="1009">
          <cell r="C1009" t="str">
            <v>1354ENPR5211</v>
          </cell>
          <cell r="D1009" t="str">
            <v>Tiếng Anh thương mại 2.1</v>
          </cell>
          <cell r="E1009">
            <v>2</v>
          </cell>
          <cell r="F1009">
            <v>40</v>
          </cell>
        </row>
        <row r="1010">
          <cell r="C1010" t="str">
            <v>1353ENPR5211</v>
          </cell>
          <cell r="D1010" t="str">
            <v>Tiếng Anh thương mại 2.1</v>
          </cell>
          <cell r="E1010">
            <v>2</v>
          </cell>
          <cell r="F1010">
            <v>40</v>
          </cell>
        </row>
        <row r="1011">
          <cell r="C1011" t="str">
            <v>1355ENPR5211</v>
          </cell>
          <cell r="D1011" t="str">
            <v>Tiếng Anh thương mại 2.1</v>
          </cell>
          <cell r="E1011">
            <v>2</v>
          </cell>
          <cell r="F1011">
            <v>39</v>
          </cell>
        </row>
        <row r="1012">
          <cell r="C1012" t="str">
            <v>1356ENPR5211</v>
          </cell>
          <cell r="D1012" t="str">
            <v>Tiếng Anh thương mại 2.1</v>
          </cell>
          <cell r="E1012">
            <v>2</v>
          </cell>
          <cell r="F1012">
            <v>39</v>
          </cell>
        </row>
        <row r="1013">
          <cell r="C1013" t="str">
            <v>1356ENPR5311</v>
          </cell>
          <cell r="D1013" t="str">
            <v>Tiếng Anh thương mại 2.2</v>
          </cell>
          <cell r="E1013">
            <v>2</v>
          </cell>
          <cell r="F1013">
            <v>37</v>
          </cell>
        </row>
        <row r="1014">
          <cell r="C1014" t="str">
            <v>1355ENPR5311</v>
          </cell>
          <cell r="D1014" t="str">
            <v>Tiếng Anh thương mại 2.2</v>
          </cell>
          <cell r="E1014">
            <v>2</v>
          </cell>
          <cell r="F1014">
            <v>39</v>
          </cell>
        </row>
        <row r="1015">
          <cell r="C1015" t="str">
            <v>1353ENPR5311</v>
          </cell>
          <cell r="D1015" t="str">
            <v>Tiếng Anh thương mại 2.2</v>
          </cell>
          <cell r="E1015">
            <v>2</v>
          </cell>
          <cell r="F1015">
            <v>42</v>
          </cell>
        </row>
        <row r="1016">
          <cell r="C1016" t="str">
            <v>1354ENPR5311</v>
          </cell>
          <cell r="D1016" t="str">
            <v>Tiếng Anh thương mại 2.2</v>
          </cell>
          <cell r="E1016">
            <v>2</v>
          </cell>
          <cell r="F1016">
            <v>42</v>
          </cell>
        </row>
        <row r="1017">
          <cell r="C1017" t="str">
            <v>1352ENPR5311</v>
          </cell>
          <cell r="D1017" t="str">
            <v>Tiếng Anh thương mại 2.2</v>
          </cell>
          <cell r="E1017">
            <v>2</v>
          </cell>
          <cell r="F1017">
            <v>40</v>
          </cell>
        </row>
        <row r="1018">
          <cell r="C1018" t="str">
            <v>1351ENPR5311</v>
          </cell>
          <cell r="D1018" t="str">
            <v>Tiếng Anh thương mại 2.2</v>
          </cell>
          <cell r="E1018">
            <v>2</v>
          </cell>
          <cell r="F1018">
            <v>41</v>
          </cell>
        </row>
        <row r="1019">
          <cell r="C1019" t="str">
            <v>1351FREN2811</v>
          </cell>
          <cell r="D1019" t="str">
            <v>Tiếng pháp 4</v>
          </cell>
          <cell r="E1019">
            <v>2</v>
          </cell>
          <cell r="F1019">
            <v>33</v>
          </cell>
        </row>
        <row r="1020">
          <cell r="C1020" t="str">
            <v>1352CHIN2611</v>
          </cell>
          <cell r="D1020" t="str">
            <v>Tiếng trung 4</v>
          </cell>
          <cell r="E1020">
            <v>2</v>
          </cell>
          <cell r="F1020">
            <v>49</v>
          </cell>
        </row>
        <row r="1021">
          <cell r="C1021" t="str">
            <v>1351CHIN2611</v>
          </cell>
          <cell r="D1021" t="str">
            <v>Tiếng trung 4</v>
          </cell>
          <cell r="E1021">
            <v>2</v>
          </cell>
          <cell r="F1021">
            <v>47</v>
          </cell>
        </row>
        <row r="1022">
          <cell r="C1022" t="str">
            <v>1351ENEC0211</v>
          </cell>
          <cell r="D1022" t="str">
            <v>Tổ chức và định mức lao động</v>
          </cell>
          <cell r="E1022">
            <v>3</v>
          </cell>
          <cell r="F1022">
            <v>55</v>
          </cell>
        </row>
        <row r="1023">
          <cell r="C1023" t="str">
            <v>1352ENEC0211</v>
          </cell>
          <cell r="D1023" t="str">
            <v>Tổ chức và định mức lao động</v>
          </cell>
          <cell r="E1023">
            <v>3</v>
          </cell>
          <cell r="F1023">
            <v>55</v>
          </cell>
        </row>
        <row r="1024">
          <cell r="C1024" t="str">
            <v>1353ENEC0211</v>
          </cell>
          <cell r="D1024" t="str">
            <v>Tổ chức và định mức lao động</v>
          </cell>
          <cell r="E1024">
            <v>3</v>
          </cell>
          <cell r="F1024">
            <v>55</v>
          </cell>
        </row>
        <row r="1025">
          <cell r="C1025" t="str">
            <v>1354ENEC0211</v>
          </cell>
          <cell r="D1025" t="str">
            <v>Tổ chức và định mức lao động</v>
          </cell>
          <cell r="E1025">
            <v>3</v>
          </cell>
          <cell r="F1025">
            <v>55</v>
          </cell>
        </row>
        <row r="1026">
          <cell r="C1026" t="str">
            <v>1352ITOM1411</v>
          </cell>
          <cell r="D1026" t="str">
            <v>Tổng luận thương phẩm học </v>
          </cell>
          <cell r="E1026">
            <v>2</v>
          </cell>
          <cell r="F1026">
            <v>120</v>
          </cell>
        </row>
        <row r="1027">
          <cell r="C1027" t="str">
            <v>1351ITOM1411</v>
          </cell>
          <cell r="D1027" t="str">
            <v>Tổng luận thương phẩm học </v>
          </cell>
          <cell r="E1027">
            <v>2</v>
          </cell>
          <cell r="F1027">
            <v>123</v>
          </cell>
        </row>
        <row r="1028">
          <cell r="C1028" t="str">
            <v>1351HCMI0111</v>
          </cell>
          <cell r="D1028" t="str">
            <v>Tư tưởng Hồ Chí Minh</v>
          </cell>
          <cell r="E1028">
            <v>2</v>
          </cell>
          <cell r="F1028">
            <v>116</v>
          </cell>
        </row>
        <row r="1029">
          <cell r="C1029" t="str">
            <v>1352HCMI0111</v>
          </cell>
          <cell r="D1029" t="str">
            <v>Tư tưởng Hồ Chí Minh</v>
          </cell>
          <cell r="E1029">
            <v>2</v>
          </cell>
          <cell r="F1029">
            <v>33</v>
          </cell>
        </row>
        <row r="1030">
          <cell r="C1030" t="str">
            <v>1352HRMG0611</v>
          </cell>
          <cell r="D1030" t="str">
            <v>Tuyển dụng nhân lực </v>
          </cell>
          <cell r="E1030">
            <v>2</v>
          </cell>
          <cell r="F1030">
            <v>55</v>
          </cell>
        </row>
        <row r="1031">
          <cell r="C1031" t="str">
            <v>1351HRMG0611</v>
          </cell>
          <cell r="D1031" t="str">
            <v>Tuyển dụng nhân lực </v>
          </cell>
          <cell r="E1031">
            <v>2</v>
          </cell>
          <cell r="F1031">
            <v>55</v>
          </cell>
        </row>
        <row r="1032">
          <cell r="C1032" t="str">
            <v>1354HRMG0611</v>
          </cell>
          <cell r="D1032" t="str">
            <v>Tuyển dụng nhân lực </v>
          </cell>
          <cell r="E1032">
            <v>2</v>
          </cell>
          <cell r="F1032">
            <v>37</v>
          </cell>
        </row>
        <row r="1033">
          <cell r="C1033" t="str">
            <v>1353HRMG0611</v>
          </cell>
          <cell r="D1033" t="str">
            <v>Tuyển dụng nhân lực </v>
          </cell>
          <cell r="E1033">
            <v>2</v>
          </cell>
          <cell r="F1033">
            <v>55</v>
          </cell>
        </row>
        <row r="1034">
          <cell r="C1034" t="str">
            <v>1353ENTI0411</v>
          </cell>
          <cell r="D1034" t="str">
            <v>Văn hóa anh</v>
          </cell>
          <cell r="E1034">
            <v>2</v>
          </cell>
          <cell r="F1034">
            <v>21</v>
          </cell>
        </row>
        <row r="1035">
          <cell r="C1035" t="str">
            <v>1352ECIT1511</v>
          </cell>
          <cell r="D1035" t="str">
            <v>Cấu trúc và hoạch định cơ sở dữ liệu thị trường &amp; thương mại của DN</v>
          </cell>
          <cell r="E1035">
            <v>2</v>
          </cell>
          <cell r="F1035">
            <v>115</v>
          </cell>
        </row>
        <row r="1036">
          <cell r="C1036" t="str">
            <v>1351ECIT1511</v>
          </cell>
          <cell r="D1036" t="str">
            <v>Cấu trúc và hoạch định cơ sở dữ liệu thị trường &amp; thương mại của DN</v>
          </cell>
          <cell r="E1036">
            <v>2</v>
          </cell>
          <cell r="F1036">
            <v>102</v>
          </cell>
        </row>
        <row r="1037">
          <cell r="C1037" t="str">
            <v>1351SMGM1011</v>
          </cell>
          <cell r="D1037" t="str">
            <v>Chiến lược kinh doanh quốc tế 1.2</v>
          </cell>
          <cell r="E1037">
            <v>2</v>
          </cell>
          <cell r="F1037">
            <v>119</v>
          </cell>
        </row>
        <row r="1038">
          <cell r="C1038" t="str">
            <v>1352SMGM1011</v>
          </cell>
          <cell r="D1038" t="str">
            <v>Chiến lược kinh doanh quốc tế 1.2</v>
          </cell>
          <cell r="E1038">
            <v>2</v>
          </cell>
          <cell r="F1038">
            <v>140</v>
          </cell>
        </row>
        <row r="1039">
          <cell r="C1039" t="str">
            <v>1353BRMG1011</v>
          </cell>
          <cell r="D1039" t="str">
            <v>Chiến lược thương hiệu của doanh nghiệp</v>
          </cell>
          <cell r="E1039">
            <v>3</v>
          </cell>
          <cell r="F1039">
            <v>47</v>
          </cell>
        </row>
        <row r="1040">
          <cell r="C1040" t="str">
            <v>1352BRMG1011</v>
          </cell>
          <cell r="D1040" t="str">
            <v>Chiến lược thương hiệu của doanh nghiệp</v>
          </cell>
          <cell r="E1040">
            <v>3</v>
          </cell>
          <cell r="F1040">
            <v>60</v>
          </cell>
        </row>
        <row r="1041">
          <cell r="C1041" t="str">
            <v>1351BRMG1011</v>
          </cell>
          <cell r="D1041" t="str">
            <v>Chiến lược thương hiệu của doanh nghiệp</v>
          </cell>
          <cell r="E1041">
            <v>3</v>
          </cell>
          <cell r="F1041">
            <v>60</v>
          </cell>
        </row>
        <row r="1042">
          <cell r="C1042" t="str">
            <v>1351SMGM0811</v>
          </cell>
          <cell r="D1042" t="str">
            <v>Chiến lược và chính sách thương mại</v>
          </cell>
          <cell r="E1042">
            <v>2</v>
          </cell>
          <cell r="F1042">
            <v>135</v>
          </cell>
        </row>
        <row r="1043">
          <cell r="C1043" t="str">
            <v>1352SMGM0811</v>
          </cell>
          <cell r="D1043" t="str">
            <v>Chiến lược và chính sách thương mại</v>
          </cell>
          <cell r="E1043">
            <v>2</v>
          </cell>
          <cell r="F1043">
            <v>150</v>
          </cell>
        </row>
        <row r="1044">
          <cell r="C1044" t="str">
            <v>1352ECIT1311</v>
          </cell>
          <cell r="D1044" t="str">
            <v>Công nghệ phần mềm</v>
          </cell>
          <cell r="E1044">
            <v>2</v>
          </cell>
          <cell r="F1044">
            <v>115</v>
          </cell>
        </row>
        <row r="1045">
          <cell r="C1045" t="str">
            <v>1351ECIT1311</v>
          </cell>
          <cell r="D1045" t="str">
            <v>Công nghệ phần mềm</v>
          </cell>
          <cell r="E1045">
            <v>2</v>
          </cell>
          <cell r="F1045">
            <v>104</v>
          </cell>
        </row>
        <row r="1046">
          <cell r="C1046" t="str">
            <v>1351HRMG0811</v>
          </cell>
          <cell r="D1046" t="str">
            <v>Đánh giá thực hiện công việc</v>
          </cell>
          <cell r="E1046">
            <v>2</v>
          </cell>
          <cell r="F1046">
            <v>57</v>
          </cell>
        </row>
        <row r="1047">
          <cell r="C1047" t="str">
            <v>1352HRMG0811</v>
          </cell>
          <cell r="D1047" t="str">
            <v>Đánh giá thực hiện công việc</v>
          </cell>
          <cell r="E1047">
            <v>2</v>
          </cell>
          <cell r="F1047">
            <v>65</v>
          </cell>
        </row>
        <row r="1048">
          <cell r="C1048" t="str">
            <v>1353HRMG0811</v>
          </cell>
          <cell r="D1048" t="str">
            <v>Đánh giá thực hiện công việc</v>
          </cell>
          <cell r="E1048">
            <v>2</v>
          </cell>
          <cell r="F1048">
            <v>65</v>
          </cell>
        </row>
        <row r="1049">
          <cell r="C1049" t="str">
            <v>1351TEMG2121</v>
          </cell>
          <cell r="D1049" t="str">
            <v>Du lịch chữa bệnh và chăm sóc sức khỏe</v>
          </cell>
          <cell r="E1049">
            <v>2</v>
          </cell>
          <cell r="F1049">
            <v>50</v>
          </cell>
        </row>
        <row r="1050">
          <cell r="C1050" t="str">
            <v>1351FMGM1621</v>
          </cell>
          <cell r="D1050" t="str">
            <v>Financial Management</v>
          </cell>
          <cell r="E1050">
            <v>2</v>
          </cell>
          <cell r="F1050">
            <v>121</v>
          </cell>
        </row>
        <row r="1051">
          <cell r="C1051" t="str">
            <v>1352FMGM1621</v>
          </cell>
          <cell r="D1051" t="str">
            <v>Financial Management</v>
          </cell>
          <cell r="E1051">
            <v>2</v>
          </cell>
          <cell r="F1051">
            <v>123</v>
          </cell>
        </row>
        <row r="1052">
          <cell r="C1052" t="str">
            <v>1353ECIT0411</v>
          </cell>
          <cell r="D1052" t="str">
            <v>Hệ thống thông tin quản lý 1.2 ( quản trị )</v>
          </cell>
          <cell r="E1052">
            <v>2</v>
          </cell>
          <cell r="F1052">
            <v>54</v>
          </cell>
        </row>
        <row r="1053">
          <cell r="C1053" t="str">
            <v>1352ECIT0411</v>
          </cell>
          <cell r="D1053" t="str">
            <v>Hệ thống thông tin quản lý 1.2 ( quản trị )</v>
          </cell>
          <cell r="E1053">
            <v>2</v>
          </cell>
          <cell r="F1053">
            <v>115</v>
          </cell>
        </row>
        <row r="1054">
          <cell r="C1054" t="str">
            <v>1351ECIT0411</v>
          </cell>
          <cell r="D1054" t="str">
            <v>Hệ thống thông tin quản lý 1.2 ( quản trị )</v>
          </cell>
          <cell r="E1054">
            <v>2</v>
          </cell>
          <cell r="F1054">
            <v>114</v>
          </cell>
        </row>
        <row r="1055">
          <cell r="C1055" t="str">
            <v>1354ECIT0411</v>
          </cell>
          <cell r="D1055" t="str">
            <v>Hệ thống thông tin quản lý 1.2 (ngân hàng)</v>
          </cell>
          <cell r="E1055">
            <v>2</v>
          </cell>
          <cell r="F1055">
            <v>135</v>
          </cell>
        </row>
        <row r="1056">
          <cell r="C1056" t="str">
            <v>1355ECIT0411</v>
          </cell>
          <cell r="D1056" t="str">
            <v>Hệ thống thông tin quản lý 1.2 (ngân hàng)</v>
          </cell>
          <cell r="E1056">
            <v>2</v>
          </cell>
          <cell r="F1056">
            <v>120</v>
          </cell>
        </row>
        <row r="1057">
          <cell r="C1057" t="str">
            <v>1351SMGM1721</v>
          </cell>
          <cell r="D1057" t="str">
            <v>International Business Strategies</v>
          </cell>
          <cell r="E1057">
            <v>2</v>
          </cell>
          <cell r="F1057">
            <v>120</v>
          </cell>
        </row>
        <row r="1058">
          <cell r="C1058" t="str">
            <v>1352SMGM1721</v>
          </cell>
          <cell r="D1058" t="str">
            <v>International Business Strategies</v>
          </cell>
          <cell r="E1058">
            <v>2</v>
          </cell>
          <cell r="F1058">
            <v>127</v>
          </cell>
        </row>
        <row r="1059">
          <cell r="C1059" t="str">
            <v>1352FACC0311</v>
          </cell>
          <cell r="D1059" t="str">
            <v>Kế toán quản trị</v>
          </cell>
          <cell r="E1059">
            <v>3</v>
          </cell>
          <cell r="F1059">
            <v>63</v>
          </cell>
        </row>
        <row r="1060">
          <cell r="C1060" t="str">
            <v>1351FACC0311</v>
          </cell>
          <cell r="D1060" t="str">
            <v>Kế toán quản trị</v>
          </cell>
          <cell r="E1060">
            <v>3</v>
          </cell>
          <cell r="F1060">
            <v>63</v>
          </cell>
        </row>
        <row r="1061">
          <cell r="C1061" t="str">
            <v>1355FACC0311</v>
          </cell>
          <cell r="D1061" t="str">
            <v>Kế toán quản trị</v>
          </cell>
          <cell r="E1061">
            <v>3</v>
          </cell>
          <cell r="F1061">
            <v>62</v>
          </cell>
        </row>
        <row r="1062">
          <cell r="C1062" t="str">
            <v>1356FACC0311</v>
          </cell>
          <cell r="D1062" t="str">
            <v>Kế toán quản trị</v>
          </cell>
          <cell r="E1062">
            <v>3</v>
          </cell>
          <cell r="F1062">
            <v>62</v>
          </cell>
        </row>
        <row r="1063">
          <cell r="C1063" t="str">
            <v>1354FACC0311</v>
          </cell>
          <cell r="D1063" t="str">
            <v>Kế toán quản trị</v>
          </cell>
          <cell r="E1063">
            <v>3</v>
          </cell>
          <cell r="F1063">
            <v>63</v>
          </cell>
        </row>
        <row r="1064">
          <cell r="C1064" t="str">
            <v>1353FACC0311</v>
          </cell>
          <cell r="D1064" t="str">
            <v>Kế toán quản trị</v>
          </cell>
          <cell r="E1064">
            <v>3</v>
          </cell>
          <cell r="F1064">
            <v>63</v>
          </cell>
        </row>
        <row r="1065">
          <cell r="C1065" t="str">
            <v>1354EACC0411</v>
          </cell>
          <cell r="D1065" t="str">
            <v>Kế toán tài chính doanh nghiệp thương mại 1.3</v>
          </cell>
          <cell r="E1065">
            <v>3</v>
          </cell>
          <cell r="F1065">
            <v>63</v>
          </cell>
        </row>
        <row r="1066">
          <cell r="C1066" t="str">
            <v>1356EACC0411</v>
          </cell>
          <cell r="D1066" t="str">
            <v>Kế toán tài chính doanh nghiệp thương mại 1.3</v>
          </cell>
          <cell r="E1066">
            <v>3</v>
          </cell>
          <cell r="F1066">
            <v>62</v>
          </cell>
        </row>
        <row r="1067">
          <cell r="C1067" t="str">
            <v>1355EACC0411</v>
          </cell>
          <cell r="D1067" t="str">
            <v>Kế toán tài chính doanh nghiệp thương mại 1.3</v>
          </cell>
          <cell r="E1067">
            <v>3</v>
          </cell>
          <cell r="F1067">
            <v>62</v>
          </cell>
        </row>
        <row r="1068">
          <cell r="C1068" t="str">
            <v>1351EACC0411</v>
          </cell>
          <cell r="D1068" t="str">
            <v>Kế toán tài chính doanh nghiệp thương mại 1.3</v>
          </cell>
          <cell r="E1068">
            <v>3</v>
          </cell>
          <cell r="F1068">
            <v>63</v>
          </cell>
        </row>
        <row r="1069">
          <cell r="C1069" t="str">
            <v>1353EACC0411</v>
          </cell>
          <cell r="D1069" t="str">
            <v>Kế toán tài chính doanh nghiệp thương mại 1.3</v>
          </cell>
          <cell r="E1069">
            <v>3</v>
          </cell>
          <cell r="F1069">
            <v>62</v>
          </cell>
        </row>
        <row r="1070">
          <cell r="C1070" t="str">
            <v>1352EACC0411</v>
          </cell>
          <cell r="D1070" t="str">
            <v>Kế toán tài chính doanh nghiệp thương mại 1.3</v>
          </cell>
          <cell r="E1070">
            <v>3</v>
          </cell>
          <cell r="F1070">
            <v>63</v>
          </cell>
        </row>
        <row r="1071">
          <cell r="C1071" t="str">
            <v>1352FAUD0411</v>
          </cell>
          <cell r="D1071" t="str">
            <v>Kiểm toán căn bản</v>
          </cell>
          <cell r="E1071">
            <v>3</v>
          </cell>
          <cell r="F1071">
            <v>110</v>
          </cell>
        </row>
        <row r="1072">
          <cell r="C1072" t="str">
            <v>1351FAUD0411</v>
          </cell>
          <cell r="D1072" t="str">
            <v>Kiểm toán căn bản</v>
          </cell>
          <cell r="E1072">
            <v>3</v>
          </cell>
          <cell r="F1072">
            <v>110</v>
          </cell>
        </row>
        <row r="1073">
          <cell r="C1073" t="str">
            <v>1354FAUD0411</v>
          </cell>
          <cell r="D1073" t="str">
            <v>Kiểm toán căn bản</v>
          </cell>
          <cell r="E1073">
            <v>3</v>
          </cell>
          <cell r="F1073">
            <v>52</v>
          </cell>
        </row>
        <row r="1074">
          <cell r="C1074" t="str">
            <v>1353FAUD0411</v>
          </cell>
          <cell r="D1074" t="str">
            <v>Kiểm toán căn bản</v>
          </cell>
          <cell r="E1074">
            <v>3</v>
          </cell>
          <cell r="F1074">
            <v>101</v>
          </cell>
        </row>
        <row r="1075">
          <cell r="C1075" t="str">
            <v>1353FECO0911</v>
          </cell>
          <cell r="D1075" t="str">
            <v>Kinh tế công</v>
          </cell>
          <cell r="E1075">
            <v>3</v>
          </cell>
          <cell r="F1075">
            <v>60</v>
          </cell>
        </row>
        <row r="1076">
          <cell r="C1076" t="str">
            <v>1351FECO0911</v>
          </cell>
          <cell r="D1076" t="str">
            <v>Kinh tế công</v>
          </cell>
          <cell r="E1076">
            <v>3</v>
          </cell>
          <cell r="F1076">
            <v>113</v>
          </cell>
        </row>
        <row r="1077">
          <cell r="C1077" t="str">
            <v>1352FECO0911</v>
          </cell>
          <cell r="D1077" t="str">
            <v>Kinh tế công</v>
          </cell>
          <cell r="E1077">
            <v>3</v>
          </cell>
          <cell r="F1077">
            <v>114</v>
          </cell>
        </row>
        <row r="1078">
          <cell r="C1078" t="str">
            <v>1352FECO0211</v>
          </cell>
          <cell r="D1078" t="str">
            <v>Kinh tế môi trường 1.3</v>
          </cell>
          <cell r="E1078">
            <v>3</v>
          </cell>
          <cell r="F1078">
            <v>57</v>
          </cell>
        </row>
        <row r="1079">
          <cell r="C1079" t="str">
            <v>1351FECO0211</v>
          </cell>
          <cell r="D1079" t="str">
            <v>Kinh tế môi trường 1.3</v>
          </cell>
          <cell r="E1079">
            <v>3</v>
          </cell>
          <cell r="F1079">
            <v>60</v>
          </cell>
        </row>
        <row r="1080">
          <cell r="C1080" t="str">
            <v>1353FECO0211</v>
          </cell>
          <cell r="D1080" t="str">
            <v>Kinh tế môi trường 1.3</v>
          </cell>
          <cell r="E1080">
            <v>3</v>
          </cell>
          <cell r="F1080">
            <v>55</v>
          </cell>
        </row>
        <row r="1081">
          <cell r="C1081" t="str">
            <v>1354FECO0211</v>
          </cell>
          <cell r="D1081" t="str">
            <v>Kinh tế môi trường 1.3</v>
          </cell>
          <cell r="E1081">
            <v>3</v>
          </cell>
          <cell r="F1081">
            <v>60</v>
          </cell>
        </row>
        <row r="1082">
          <cell r="C1082" t="str">
            <v>1355FECO0211</v>
          </cell>
          <cell r="D1082" t="str">
            <v>Kinh tế môi trường 1.3</v>
          </cell>
          <cell r="E1082">
            <v>3</v>
          </cell>
          <cell r="F1082">
            <v>52</v>
          </cell>
        </row>
        <row r="1083">
          <cell r="C1083" t="str">
            <v>1353TECO0411</v>
          </cell>
          <cell r="D1083" t="str">
            <v>Kinh tế thương mại các nước ASEAN</v>
          </cell>
          <cell r="E1083">
            <v>1</v>
          </cell>
          <cell r="F1083">
            <v>54</v>
          </cell>
        </row>
        <row r="1084">
          <cell r="C1084" t="str">
            <v>1352TECO0411</v>
          </cell>
          <cell r="D1084" t="str">
            <v>Kinh tế thương mại các nước ASEAN</v>
          </cell>
          <cell r="E1084">
            <v>1</v>
          </cell>
          <cell r="F1084">
            <v>115</v>
          </cell>
        </row>
        <row r="1085">
          <cell r="C1085" t="str">
            <v>1351TECO0411</v>
          </cell>
          <cell r="D1085" t="str">
            <v>Kinh tế thương mại các nước ASEAN</v>
          </cell>
          <cell r="E1085">
            <v>1</v>
          </cell>
          <cell r="F1085">
            <v>114</v>
          </cell>
        </row>
        <row r="1086">
          <cell r="C1086" t="str">
            <v>1351TECO0311</v>
          </cell>
          <cell r="D1086" t="str">
            <v>Kinh tế thương mại Việt Nam</v>
          </cell>
          <cell r="E1086">
            <v>3</v>
          </cell>
          <cell r="F1086">
            <v>60</v>
          </cell>
        </row>
        <row r="1087">
          <cell r="C1087" t="str">
            <v>1352TECO0311</v>
          </cell>
          <cell r="D1087" t="str">
            <v>Kinh tế thương mại Việt Nam</v>
          </cell>
          <cell r="E1087">
            <v>3</v>
          </cell>
          <cell r="F1087">
            <v>60</v>
          </cell>
        </row>
        <row r="1088">
          <cell r="C1088" t="str">
            <v>1353TECO0311</v>
          </cell>
          <cell r="D1088" t="str">
            <v>Kinh tế thương mại Việt Nam</v>
          </cell>
          <cell r="E1088">
            <v>3</v>
          </cell>
          <cell r="F1088">
            <v>60</v>
          </cell>
        </row>
        <row r="1089">
          <cell r="C1089" t="str">
            <v>1354TECO0311</v>
          </cell>
          <cell r="D1089" t="str">
            <v>Kinh tế thương mại Việt Nam</v>
          </cell>
          <cell r="E1089">
            <v>3</v>
          </cell>
          <cell r="F1089">
            <v>60</v>
          </cell>
        </row>
        <row r="1090">
          <cell r="C1090" t="str">
            <v>1355TECO0311</v>
          </cell>
          <cell r="D1090" t="str">
            <v>Kinh tế thương mại Việt Nam</v>
          </cell>
          <cell r="E1090">
            <v>3</v>
          </cell>
          <cell r="F1090">
            <v>44</v>
          </cell>
        </row>
        <row r="1091">
          <cell r="C1091" t="str">
            <v>1351FRSK3011</v>
          </cell>
          <cell r="D1091" t="str">
            <v>Kỹ năng tiếng  Pháp 1.6</v>
          </cell>
          <cell r="E1091">
            <v>2</v>
          </cell>
          <cell r="F1091">
            <v>23</v>
          </cell>
        </row>
        <row r="1092">
          <cell r="C1092" t="str">
            <v>1344ENTI2211</v>
          </cell>
          <cell r="D1092" t="str">
            <v>Kỹ năng tiếng Anh  1.6</v>
          </cell>
          <cell r="E1092">
            <v>2</v>
          </cell>
          <cell r="F1092">
            <v>56</v>
          </cell>
        </row>
        <row r="1093">
          <cell r="C1093" t="str">
            <v>1343ENTI2211</v>
          </cell>
          <cell r="D1093" t="str">
            <v>Kỹ năng tiếng Anh  1.6</v>
          </cell>
          <cell r="E1093">
            <v>2</v>
          </cell>
          <cell r="F1093">
            <v>51</v>
          </cell>
        </row>
        <row r="1094">
          <cell r="C1094" t="str">
            <v>1303ENTI2211</v>
          </cell>
          <cell r="D1094" t="str">
            <v>Kỹ năng tiếng Anh  1.6</v>
          </cell>
          <cell r="E1094">
            <v>2</v>
          </cell>
          <cell r="F1094">
            <v>55</v>
          </cell>
        </row>
        <row r="1095">
          <cell r="C1095" t="str">
            <v>1302ENTI2211</v>
          </cell>
          <cell r="D1095" t="str">
            <v>Kỹ năng tiếng Anh  1.6</v>
          </cell>
          <cell r="E1095">
            <v>2</v>
          </cell>
          <cell r="F1095">
            <v>55</v>
          </cell>
        </row>
        <row r="1096">
          <cell r="C1096" t="str">
            <v>1301ENTI2211</v>
          </cell>
          <cell r="D1096" t="str">
            <v>Kỹ năng tiếng Anh  1.6</v>
          </cell>
          <cell r="E1096">
            <v>2</v>
          </cell>
          <cell r="F1096">
            <v>55</v>
          </cell>
        </row>
        <row r="1097">
          <cell r="C1097" t="str">
            <v>1304ENTI2211</v>
          </cell>
          <cell r="D1097" t="str">
            <v>Kỹ năng tiếng Anh  1.6</v>
          </cell>
          <cell r="E1097">
            <v>2</v>
          </cell>
          <cell r="F1097">
            <v>55</v>
          </cell>
        </row>
        <row r="1098">
          <cell r="C1098" t="str">
            <v>1306ENTI2211</v>
          </cell>
          <cell r="D1098" t="str">
            <v>Kỹ năng tiếng Anh  1.6</v>
          </cell>
          <cell r="E1098">
            <v>2</v>
          </cell>
          <cell r="F1098">
            <v>60</v>
          </cell>
        </row>
        <row r="1099">
          <cell r="C1099" t="str">
            <v>1305ENTI2211</v>
          </cell>
          <cell r="D1099" t="str">
            <v>Kỹ năng tiếng Anh  1.6</v>
          </cell>
          <cell r="E1099">
            <v>2</v>
          </cell>
          <cell r="F1099">
            <v>51</v>
          </cell>
        </row>
        <row r="1100">
          <cell r="C1100" t="str">
            <v>1307ENTI2211</v>
          </cell>
          <cell r="D1100" t="str">
            <v>Kỹ năng tiếng Anh  1.6</v>
          </cell>
          <cell r="E1100">
            <v>2</v>
          </cell>
          <cell r="F1100">
            <v>60</v>
          </cell>
        </row>
        <row r="1101">
          <cell r="C1101" t="str">
            <v>1308ENTI2211</v>
          </cell>
          <cell r="D1101" t="str">
            <v>Kỹ năng tiếng Anh  1.6</v>
          </cell>
          <cell r="E1101">
            <v>2</v>
          </cell>
          <cell r="F1101">
            <v>60</v>
          </cell>
        </row>
        <row r="1102">
          <cell r="C1102" t="str">
            <v>1311ENTI2211</v>
          </cell>
          <cell r="D1102" t="str">
            <v>Kỹ năng tiếng Anh  1.6</v>
          </cell>
          <cell r="E1102">
            <v>2</v>
          </cell>
          <cell r="F1102">
            <v>49</v>
          </cell>
        </row>
        <row r="1103">
          <cell r="C1103" t="str">
            <v>1310ENTI2211</v>
          </cell>
          <cell r="D1103" t="str">
            <v>Kỹ năng tiếng Anh  1.6</v>
          </cell>
          <cell r="E1103">
            <v>2</v>
          </cell>
          <cell r="F1103">
            <v>53</v>
          </cell>
        </row>
        <row r="1104">
          <cell r="C1104" t="str">
            <v>1309ENTI2211</v>
          </cell>
          <cell r="D1104" t="str">
            <v>Kỹ năng tiếng Anh  1.6</v>
          </cell>
          <cell r="E1104">
            <v>2</v>
          </cell>
          <cell r="F1104">
            <v>57</v>
          </cell>
        </row>
        <row r="1105">
          <cell r="C1105" t="str">
            <v>1312ENTI2211</v>
          </cell>
          <cell r="D1105" t="str">
            <v>Kỹ năng tiếng Anh  1.6</v>
          </cell>
          <cell r="E1105">
            <v>2</v>
          </cell>
          <cell r="F1105">
            <v>43</v>
          </cell>
        </row>
        <row r="1106">
          <cell r="C1106" t="str">
            <v>1314ENTI2211</v>
          </cell>
          <cell r="D1106" t="str">
            <v>Kỹ năng tiếng Anh  1.6</v>
          </cell>
          <cell r="E1106">
            <v>2</v>
          </cell>
          <cell r="F1106">
            <v>50</v>
          </cell>
        </row>
        <row r="1107">
          <cell r="C1107" t="str">
            <v>1313ENTI2211</v>
          </cell>
          <cell r="D1107" t="str">
            <v>Kỹ năng tiếng Anh  1.6</v>
          </cell>
          <cell r="E1107">
            <v>2</v>
          </cell>
          <cell r="F1107">
            <v>48</v>
          </cell>
        </row>
        <row r="1108">
          <cell r="C1108" t="str">
            <v>1315ENTI2211</v>
          </cell>
          <cell r="D1108" t="str">
            <v>Kỹ năng tiếng Anh  1.6</v>
          </cell>
          <cell r="E1108">
            <v>2</v>
          </cell>
          <cell r="F1108">
            <v>50</v>
          </cell>
        </row>
        <row r="1109">
          <cell r="C1109" t="str">
            <v>1316ENTI2211</v>
          </cell>
          <cell r="D1109" t="str">
            <v>Kỹ năng tiếng Anh  1.6</v>
          </cell>
          <cell r="E1109">
            <v>2</v>
          </cell>
          <cell r="F1109">
            <v>55</v>
          </cell>
        </row>
        <row r="1110">
          <cell r="C1110" t="str">
            <v>1319ENTI2211</v>
          </cell>
          <cell r="D1110" t="str">
            <v>Kỹ năng tiếng Anh  1.6</v>
          </cell>
          <cell r="E1110">
            <v>2</v>
          </cell>
          <cell r="F1110">
            <v>43</v>
          </cell>
        </row>
        <row r="1111">
          <cell r="C1111" t="str">
            <v>1318ENTI2211</v>
          </cell>
          <cell r="D1111" t="str">
            <v>Kỹ năng tiếng Anh  1.6</v>
          </cell>
          <cell r="E1111">
            <v>2</v>
          </cell>
          <cell r="F1111">
            <v>55</v>
          </cell>
        </row>
        <row r="1112">
          <cell r="C1112" t="str">
            <v>1317ENTI2211</v>
          </cell>
          <cell r="D1112" t="str">
            <v>Kỹ năng tiếng Anh  1.6</v>
          </cell>
          <cell r="E1112">
            <v>2</v>
          </cell>
          <cell r="F1112">
            <v>55</v>
          </cell>
        </row>
        <row r="1113">
          <cell r="C1113" t="str">
            <v>1320ENTI2211</v>
          </cell>
          <cell r="D1113" t="str">
            <v>Kỹ năng tiếng Anh  1.6</v>
          </cell>
          <cell r="E1113">
            <v>2</v>
          </cell>
          <cell r="F1113">
            <v>56</v>
          </cell>
        </row>
        <row r="1114">
          <cell r="C1114" t="str">
            <v>1322ENTI2211</v>
          </cell>
          <cell r="D1114" t="str">
            <v>Kỹ năng tiếng Anh  1.6</v>
          </cell>
          <cell r="E1114">
            <v>2</v>
          </cell>
          <cell r="F1114">
            <v>56</v>
          </cell>
        </row>
        <row r="1115">
          <cell r="C1115" t="str">
            <v>1321ENTI2211</v>
          </cell>
          <cell r="D1115" t="str">
            <v>Kỹ năng tiếng Anh  1.6</v>
          </cell>
          <cell r="E1115">
            <v>2</v>
          </cell>
          <cell r="F1115">
            <v>56</v>
          </cell>
        </row>
        <row r="1116">
          <cell r="C1116" t="str">
            <v>1323ENTI2211</v>
          </cell>
          <cell r="D1116" t="str">
            <v>Kỹ năng tiếng Anh  1.6</v>
          </cell>
          <cell r="E1116">
            <v>2</v>
          </cell>
          <cell r="F1116">
            <v>55</v>
          </cell>
        </row>
        <row r="1117">
          <cell r="C1117" t="str">
            <v>1324ENTI2211</v>
          </cell>
          <cell r="D1117" t="str">
            <v>Kỹ năng tiếng Anh  1.6</v>
          </cell>
          <cell r="E1117">
            <v>2</v>
          </cell>
          <cell r="F1117">
            <v>56</v>
          </cell>
        </row>
        <row r="1118">
          <cell r="C1118" t="str">
            <v>1327ENTI2211</v>
          </cell>
          <cell r="D1118" t="str">
            <v>Kỹ năng tiếng Anh  1.6</v>
          </cell>
          <cell r="E1118">
            <v>2</v>
          </cell>
          <cell r="F1118">
            <v>55</v>
          </cell>
        </row>
        <row r="1119">
          <cell r="C1119" t="str">
            <v>1326ENTI2211</v>
          </cell>
          <cell r="D1119" t="str">
            <v>Kỹ năng tiếng Anh  1.6</v>
          </cell>
          <cell r="E1119">
            <v>2</v>
          </cell>
          <cell r="F1119">
            <v>53</v>
          </cell>
        </row>
        <row r="1120">
          <cell r="C1120" t="str">
            <v>1325ENTI2211</v>
          </cell>
          <cell r="D1120" t="str">
            <v>Kỹ năng tiếng Anh  1.6</v>
          </cell>
          <cell r="E1120">
            <v>2</v>
          </cell>
          <cell r="F1120">
            <v>55</v>
          </cell>
        </row>
        <row r="1121">
          <cell r="C1121" t="str">
            <v>1328ENTI2211</v>
          </cell>
          <cell r="D1121" t="str">
            <v>Kỹ năng tiếng Anh  1.6</v>
          </cell>
          <cell r="E1121">
            <v>2</v>
          </cell>
          <cell r="F1121">
            <v>51</v>
          </cell>
        </row>
        <row r="1122">
          <cell r="C1122" t="str">
            <v>1330ENTI2211</v>
          </cell>
          <cell r="D1122" t="str">
            <v>Kỹ năng tiếng Anh  1.6</v>
          </cell>
          <cell r="E1122">
            <v>2</v>
          </cell>
          <cell r="F1122">
            <v>55</v>
          </cell>
        </row>
        <row r="1123">
          <cell r="C1123" t="str">
            <v>1329ENTI2211</v>
          </cell>
          <cell r="D1123" t="str">
            <v>Kỹ năng tiếng Anh  1.6</v>
          </cell>
          <cell r="E1123">
            <v>2</v>
          </cell>
          <cell r="F1123">
            <v>53</v>
          </cell>
        </row>
        <row r="1124">
          <cell r="C1124" t="str">
            <v>1331ENTI2211</v>
          </cell>
          <cell r="D1124" t="str">
            <v>Kỹ năng tiếng Anh  1.6</v>
          </cell>
          <cell r="E1124">
            <v>2</v>
          </cell>
          <cell r="F1124">
            <v>55</v>
          </cell>
        </row>
        <row r="1125">
          <cell r="C1125" t="str">
            <v>1332ENTI2211</v>
          </cell>
          <cell r="D1125" t="str">
            <v>Kỹ năng tiếng Anh  1.6</v>
          </cell>
          <cell r="E1125">
            <v>2</v>
          </cell>
          <cell r="F1125">
            <v>57</v>
          </cell>
        </row>
        <row r="1126">
          <cell r="C1126" t="str">
            <v>1335ENTI2211</v>
          </cell>
          <cell r="D1126" t="str">
            <v>Kỹ năng tiếng Anh  1.6</v>
          </cell>
          <cell r="E1126">
            <v>2</v>
          </cell>
          <cell r="F1126">
            <v>57</v>
          </cell>
        </row>
        <row r="1127">
          <cell r="C1127" t="str">
            <v>1334ENTI2211</v>
          </cell>
          <cell r="D1127" t="str">
            <v>Kỹ năng tiếng Anh  1.6</v>
          </cell>
          <cell r="E1127">
            <v>2</v>
          </cell>
          <cell r="F1127">
            <v>57</v>
          </cell>
        </row>
        <row r="1128">
          <cell r="C1128" t="str">
            <v>1333ENTI2211</v>
          </cell>
          <cell r="D1128" t="str">
            <v>Kỹ năng tiếng Anh  1.6</v>
          </cell>
          <cell r="E1128">
            <v>2</v>
          </cell>
          <cell r="F1128">
            <v>57</v>
          </cell>
        </row>
        <row r="1129">
          <cell r="C1129" t="str">
            <v>1336ENTI2211</v>
          </cell>
          <cell r="D1129" t="str">
            <v>Kỹ năng tiếng Anh  1.6</v>
          </cell>
          <cell r="E1129">
            <v>2</v>
          </cell>
          <cell r="F1129">
            <v>54</v>
          </cell>
        </row>
        <row r="1130">
          <cell r="C1130" t="str">
            <v>1338ENTI2211</v>
          </cell>
          <cell r="D1130" t="str">
            <v>Kỹ năng tiếng Anh  1.6</v>
          </cell>
          <cell r="E1130">
            <v>2</v>
          </cell>
          <cell r="F1130">
            <v>54</v>
          </cell>
        </row>
        <row r="1131">
          <cell r="C1131" t="str">
            <v>1337ENTI2211</v>
          </cell>
          <cell r="D1131" t="str">
            <v>Kỹ năng tiếng Anh  1.6</v>
          </cell>
          <cell r="E1131">
            <v>2</v>
          </cell>
          <cell r="F1131">
            <v>53</v>
          </cell>
        </row>
        <row r="1132">
          <cell r="C1132" t="str">
            <v>1339ENTI2211</v>
          </cell>
          <cell r="D1132" t="str">
            <v>Kỹ năng tiếng Anh  1.6</v>
          </cell>
          <cell r="E1132">
            <v>2</v>
          </cell>
          <cell r="F1132">
            <v>53</v>
          </cell>
        </row>
        <row r="1133">
          <cell r="C1133" t="str">
            <v>1340ENTI2211</v>
          </cell>
          <cell r="D1133" t="str">
            <v>Kỹ năng tiếng Anh  1.6</v>
          </cell>
          <cell r="E1133">
            <v>2</v>
          </cell>
          <cell r="F1133">
            <v>43</v>
          </cell>
        </row>
        <row r="1134">
          <cell r="C1134" t="str">
            <v>1342ENTI2211</v>
          </cell>
          <cell r="D1134" t="str">
            <v>Kỹ năng tiếng Anh  1.6</v>
          </cell>
          <cell r="E1134">
            <v>2</v>
          </cell>
          <cell r="F1134">
            <v>56</v>
          </cell>
        </row>
        <row r="1135">
          <cell r="C1135" t="str">
            <v>1341ENTI2211</v>
          </cell>
          <cell r="D1135" t="str">
            <v>Kỹ năng tiếng Anh  1.6</v>
          </cell>
          <cell r="E1135">
            <v>2</v>
          </cell>
          <cell r="F1135">
            <v>56</v>
          </cell>
        </row>
        <row r="1136">
          <cell r="C1136" t="str">
            <v>1345ENTI2211</v>
          </cell>
          <cell r="D1136" t="str">
            <v>Kỹ năng tiếng Anh 1.6</v>
          </cell>
          <cell r="E1136">
            <v>2</v>
          </cell>
          <cell r="F1136">
            <v>50</v>
          </cell>
        </row>
        <row r="1137">
          <cell r="C1137" t="str">
            <v>1349ENTI2211</v>
          </cell>
          <cell r="D1137" t="str">
            <v>Kỹ năng tiếng Anh 1.6</v>
          </cell>
          <cell r="E1137">
            <v>2</v>
          </cell>
          <cell r="F1137">
            <v>45</v>
          </cell>
        </row>
        <row r="1138">
          <cell r="C1138" t="str">
            <v>1348ENTI2211</v>
          </cell>
          <cell r="D1138" t="str">
            <v>Kỹ năng tiếng Anh 1.6</v>
          </cell>
          <cell r="E1138">
            <v>2</v>
          </cell>
          <cell r="F1138">
            <v>50</v>
          </cell>
        </row>
        <row r="1139">
          <cell r="C1139" t="str">
            <v>1347ENTI2211</v>
          </cell>
          <cell r="D1139" t="str">
            <v>Kỹ năng tiếng Anh 1.6</v>
          </cell>
          <cell r="E1139">
            <v>2</v>
          </cell>
          <cell r="F1139">
            <v>40</v>
          </cell>
        </row>
        <row r="1140">
          <cell r="C1140" t="str">
            <v>1346ENTI2211</v>
          </cell>
          <cell r="D1140" t="str">
            <v>Kỹ năng tiếng Anh 1.6</v>
          </cell>
          <cell r="E1140">
            <v>2</v>
          </cell>
          <cell r="F1140">
            <v>50</v>
          </cell>
        </row>
        <row r="1141">
          <cell r="C1141" t="str">
            <v>1350ENTI2211</v>
          </cell>
          <cell r="D1141" t="str">
            <v>Kỹ năng tiếng Anh 1.6</v>
          </cell>
          <cell r="E1141">
            <v>2</v>
          </cell>
          <cell r="F1141">
            <v>45</v>
          </cell>
        </row>
        <row r="1142">
          <cell r="C1142" t="str">
            <v>1351ENTI2211</v>
          </cell>
          <cell r="D1142" t="str">
            <v>Kỹ năng tiếng Anh 1.6</v>
          </cell>
          <cell r="E1142">
            <v>2</v>
          </cell>
          <cell r="F1142">
            <v>39</v>
          </cell>
        </row>
        <row r="1143">
          <cell r="C1143" t="str">
            <v>1352ENTI2211</v>
          </cell>
          <cell r="D1143" t="str">
            <v>Kỹ năng tiếng Anh 1.6</v>
          </cell>
          <cell r="E1143">
            <v>2</v>
          </cell>
          <cell r="F1143">
            <v>61</v>
          </cell>
        </row>
        <row r="1144">
          <cell r="C1144" t="str">
            <v>1356ENTI2211</v>
          </cell>
          <cell r="D1144" t="str">
            <v>Kỹ năng tiếng Anh 1.6</v>
          </cell>
          <cell r="E1144">
            <v>2</v>
          </cell>
          <cell r="F1144">
            <v>55</v>
          </cell>
        </row>
        <row r="1145">
          <cell r="C1145" t="str">
            <v>1355ENTI2211</v>
          </cell>
          <cell r="D1145" t="str">
            <v>Kỹ năng tiếng Anh 1.6</v>
          </cell>
          <cell r="E1145">
            <v>2</v>
          </cell>
          <cell r="F1145">
            <v>56</v>
          </cell>
        </row>
        <row r="1146">
          <cell r="C1146" t="str">
            <v>1353ENTI2211</v>
          </cell>
          <cell r="D1146" t="str">
            <v>Kỹ năng tiếng Anh 1.6</v>
          </cell>
          <cell r="E1146">
            <v>2</v>
          </cell>
          <cell r="F1146">
            <v>61</v>
          </cell>
        </row>
        <row r="1147">
          <cell r="C1147" t="str">
            <v>1354ENTI2211</v>
          </cell>
          <cell r="D1147" t="str">
            <v>Kỹ năng tiếng Anh 1.6</v>
          </cell>
          <cell r="E1147">
            <v>2</v>
          </cell>
          <cell r="F1147">
            <v>56</v>
          </cell>
        </row>
        <row r="1148">
          <cell r="C1148" t="str">
            <v>1354CHSK2811</v>
          </cell>
          <cell r="D1148" t="str">
            <v>Kỹ năng tiếng Trung 1.6</v>
          </cell>
          <cell r="E1148">
            <v>2</v>
          </cell>
          <cell r="F1148">
            <v>59</v>
          </cell>
        </row>
        <row r="1149">
          <cell r="C1149" t="str">
            <v>1353CHSK2811</v>
          </cell>
          <cell r="D1149" t="str">
            <v>Kỹ năng tiếng Trung 1.6</v>
          </cell>
          <cell r="E1149">
            <v>2</v>
          </cell>
          <cell r="F1149">
            <v>53</v>
          </cell>
        </row>
        <row r="1150">
          <cell r="C1150" t="str">
            <v>1352CHSK2811</v>
          </cell>
          <cell r="D1150" t="str">
            <v>Kỹ năng tiếng Trung 1.6</v>
          </cell>
          <cell r="E1150">
            <v>2</v>
          </cell>
          <cell r="F1150">
            <v>58</v>
          </cell>
        </row>
        <row r="1151">
          <cell r="C1151" t="str">
            <v>1351CHSK2811</v>
          </cell>
          <cell r="D1151" t="str">
            <v>Kỹ năng tiếng Trung 1.6</v>
          </cell>
          <cell r="E1151">
            <v>2</v>
          </cell>
          <cell r="F1151">
            <v>53</v>
          </cell>
        </row>
        <row r="1152">
          <cell r="C1152" t="str">
            <v>1351EACC1011</v>
          </cell>
          <cell r="D1152" t="str">
            <v>Lập báo cáo tài chính doanh nghiệp</v>
          </cell>
          <cell r="E1152">
            <v>1</v>
          </cell>
          <cell r="F1152">
            <v>106</v>
          </cell>
        </row>
        <row r="1153">
          <cell r="C1153" t="str">
            <v>1352EACC1011</v>
          </cell>
          <cell r="D1153" t="str">
            <v>Lập báo cáo tài chính doanh nghiệp</v>
          </cell>
          <cell r="E1153">
            <v>1</v>
          </cell>
          <cell r="F1153">
            <v>106</v>
          </cell>
        </row>
        <row r="1154">
          <cell r="C1154" t="str">
            <v>1353EACC1011</v>
          </cell>
          <cell r="D1154" t="str">
            <v>Lập báo cáo tài chính doanh nghiệp</v>
          </cell>
          <cell r="E1154">
            <v>1</v>
          </cell>
          <cell r="F1154">
            <v>105</v>
          </cell>
        </row>
        <row r="1155">
          <cell r="C1155" t="str">
            <v>1354EACC1011</v>
          </cell>
          <cell r="D1155" t="str">
            <v>Lập báo cáo tài chính doanh nghiệp</v>
          </cell>
          <cell r="E1155">
            <v>1</v>
          </cell>
          <cell r="F1155">
            <v>55</v>
          </cell>
        </row>
        <row r="1156">
          <cell r="C1156" t="str">
            <v>1352INFO1111</v>
          </cell>
          <cell r="D1156" t="str">
            <v>Lập trình nâng cao</v>
          </cell>
          <cell r="E1156">
            <v>2</v>
          </cell>
          <cell r="F1156">
            <v>115</v>
          </cell>
        </row>
        <row r="1157">
          <cell r="C1157" t="str">
            <v>1351INFO1111</v>
          </cell>
          <cell r="D1157" t="str">
            <v>Lập trình nâng cao</v>
          </cell>
          <cell r="E1157">
            <v>2</v>
          </cell>
          <cell r="F1157">
            <v>105</v>
          </cell>
        </row>
        <row r="1158">
          <cell r="C1158" t="str">
            <v>1352BLOG0611</v>
          </cell>
          <cell r="D1158" t="str">
            <v>Logistics kinh doanh thương mại điện tử</v>
          </cell>
          <cell r="E1158">
            <v>2</v>
          </cell>
          <cell r="F1158">
            <v>110</v>
          </cell>
        </row>
        <row r="1159">
          <cell r="C1159" t="str">
            <v>1353BLOG0611</v>
          </cell>
          <cell r="D1159" t="str">
            <v>Logistics kinh doanh thương mại điện tử</v>
          </cell>
          <cell r="E1159">
            <v>2</v>
          </cell>
          <cell r="F1159">
            <v>110</v>
          </cell>
        </row>
        <row r="1160">
          <cell r="C1160" t="str">
            <v>1354BLOG0611</v>
          </cell>
          <cell r="D1160" t="str">
            <v>Logistics kinh doanh thương mại điện tử</v>
          </cell>
          <cell r="E1160">
            <v>2</v>
          </cell>
          <cell r="F1160">
            <v>55</v>
          </cell>
        </row>
        <row r="1161">
          <cell r="C1161" t="str">
            <v>1351BLAW1911</v>
          </cell>
          <cell r="D1161" t="str">
            <v>Luật học so sánh</v>
          </cell>
          <cell r="E1161">
            <v>2</v>
          </cell>
          <cell r="F1161">
            <v>129</v>
          </cell>
        </row>
        <row r="1162">
          <cell r="C1162" t="str">
            <v>1351PLAW1211</v>
          </cell>
          <cell r="D1162" t="str">
            <v>Luật kinh doanh thương mại III</v>
          </cell>
          <cell r="E1162">
            <v>2</v>
          </cell>
          <cell r="F1162">
            <v>129</v>
          </cell>
        </row>
        <row r="1163">
          <cell r="C1163" t="str">
            <v>1351TLAW0411</v>
          </cell>
          <cell r="D1163" t="str">
            <v>Luật kinh tế và thương mại 1.2</v>
          </cell>
          <cell r="E1163">
            <v>2</v>
          </cell>
          <cell r="F1163">
            <v>56</v>
          </cell>
        </row>
        <row r="1164">
          <cell r="C1164" t="str">
            <v>1352TLAW0411</v>
          </cell>
          <cell r="D1164" t="str">
            <v>Luật kinh tế và thương mại 1.2</v>
          </cell>
          <cell r="E1164">
            <v>2</v>
          </cell>
          <cell r="F1164">
            <v>74</v>
          </cell>
        </row>
        <row r="1165">
          <cell r="C1165" t="str">
            <v>1353TLAW0411</v>
          </cell>
          <cell r="D1165" t="str">
            <v>Luật kinh tế và thương mại 1.2</v>
          </cell>
          <cell r="E1165">
            <v>2</v>
          </cell>
          <cell r="F1165">
            <v>43</v>
          </cell>
        </row>
        <row r="1166">
          <cell r="C1166" t="str">
            <v>1361TLAW0411</v>
          </cell>
          <cell r="D1166" t="str">
            <v>Luật kinh tế và thương mại 1.2 </v>
          </cell>
          <cell r="E1166">
            <v>2</v>
          </cell>
          <cell r="F1166">
            <v>54</v>
          </cell>
        </row>
        <row r="1167">
          <cell r="C1167" t="str">
            <v>1358TLAW0411</v>
          </cell>
          <cell r="D1167" t="str">
            <v>Luật kinh tế và thương mại 1.2</v>
          </cell>
          <cell r="E1167">
            <v>2</v>
          </cell>
          <cell r="F1167">
            <v>112</v>
          </cell>
        </row>
        <row r="1168">
          <cell r="C1168" t="str">
            <v>1359TLAW0411</v>
          </cell>
          <cell r="D1168" t="str">
            <v>Luật kinh tế và thương mại 1.2</v>
          </cell>
          <cell r="E1168">
            <v>2</v>
          </cell>
          <cell r="F1168">
            <v>117</v>
          </cell>
        </row>
        <row r="1169">
          <cell r="C1169" t="str">
            <v>1360TLAW0411</v>
          </cell>
          <cell r="D1169" t="str">
            <v>Luật kinh tế và thương mại 1.2 </v>
          </cell>
          <cell r="E1169">
            <v>2</v>
          </cell>
          <cell r="F1169">
            <v>120</v>
          </cell>
        </row>
        <row r="1170">
          <cell r="C1170" t="str">
            <v>1357TLAW0411</v>
          </cell>
          <cell r="D1170" t="str">
            <v>Luật kinh tế và thương mại 1.2</v>
          </cell>
          <cell r="E1170">
            <v>2</v>
          </cell>
          <cell r="F1170">
            <v>115</v>
          </cell>
        </row>
        <row r="1171">
          <cell r="C1171" t="str">
            <v>1356TLAW0411</v>
          </cell>
          <cell r="D1171" t="str">
            <v>Luật kinh tế và thương mại 1.2 (du lịch)</v>
          </cell>
          <cell r="E1171">
            <v>2</v>
          </cell>
          <cell r="F1171">
            <v>107</v>
          </cell>
        </row>
        <row r="1172">
          <cell r="C1172" t="str">
            <v>1354TLAW0411</v>
          </cell>
          <cell r="D1172" t="str">
            <v>Luật kinh tế và thương mại 1.2 (du lịch)</v>
          </cell>
          <cell r="E1172">
            <v>2</v>
          </cell>
          <cell r="F1172">
            <v>112</v>
          </cell>
        </row>
        <row r="1173">
          <cell r="C1173" t="str">
            <v>1355TLAW0411</v>
          </cell>
          <cell r="D1173" t="str">
            <v>Luật kinh tế và thương mại 1.2 (du lịch)</v>
          </cell>
          <cell r="E1173">
            <v>2</v>
          </cell>
          <cell r="F1173">
            <v>119</v>
          </cell>
        </row>
        <row r="1174">
          <cell r="C1174" t="str">
            <v>1351BLAW1011</v>
          </cell>
          <cell r="D1174" t="str">
            <v>Luật quốc tế </v>
          </cell>
          <cell r="E1174">
            <v>2</v>
          </cell>
          <cell r="F1174">
            <v>129</v>
          </cell>
        </row>
        <row r="1175">
          <cell r="C1175" t="str">
            <v>1351PLAW1511</v>
          </cell>
          <cell r="D1175" t="str">
            <v>Luật tài chính, ngân hàng, bảo hiểm </v>
          </cell>
          <cell r="E1175">
            <v>3</v>
          </cell>
          <cell r="F1175">
            <v>127</v>
          </cell>
        </row>
        <row r="1176">
          <cell r="C1176" t="str">
            <v>1351PLAW1411</v>
          </cell>
          <cell r="D1176" t="str">
            <v>Luật thương mại điện tử </v>
          </cell>
          <cell r="E1176">
            <v>2</v>
          </cell>
          <cell r="F1176">
            <v>129</v>
          </cell>
        </row>
        <row r="1177">
          <cell r="C1177" t="str">
            <v>1351PLAW1311</v>
          </cell>
          <cell r="D1177" t="str">
            <v>Luật Thương mại quốc tế</v>
          </cell>
          <cell r="E1177">
            <v>2</v>
          </cell>
          <cell r="F1177">
            <v>129</v>
          </cell>
        </row>
        <row r="1178">
          <cell r="C1178" t="str">
            <v>1351TMKT0511</v>
          </cell>
          <cell r="D1178" t="str">
            <v>Marketing du lịch 1.3</v>
          </cell>
          <cell r="E1178">
            <v>3</v>
          </cell>
          <cell r="F1178">
            <v>57</v>
          </cell>
        </row>
        <row r="1179">
          <cell r="C1179" t="str">
            <v>1352TMKT0511</v>
          </cell>
          <cell r="D1179" t="str">
            <v>Marketing du lịch 1.3</v>
          </cell>
          <cell r="E1179">
            <v>3</v>
          </cell>
          <cell r="F1179">
            <v>60</v>
          </cell>
        </row>
        <row r="1180">
          <cell r="C1180" t="str">
            <v>1355TMKT0511</v>
          </cell>
          <cell r="D1180" t="str">
            <v>Marketing du lịch 1.3</v>
          </cell>
          <cell r="E1180">
            <v>3</v>
          </cell>
          <cell r="F1180">
            <v>59</v>
          </cell>
        </row>
        <row r="1181">
          <cell r="C1181" t="str">
            <v>1354TMKT0511</v>
          </cell>
          <cell r="D1181" t="str">
            <v>Marketing du lịch 1.3</v>
          </cell>
          <cell r="E1181">
            <v>3</v>
          </cell>
          <cell r="F1181">
            <v>57</v>
          </cell>
        </row>
        <row r="1182">
          <cell r="C1182" t="str">
            <v>1353TMKT0511</v>
          </cell>
          <cell r="D1182" t="str">
            <v>Marketing du lịch 1.3</v>
          </cell>
          <cell r="E1182">
            <v>3</v>
          </cell>
          <cell r="F1182">
            <v>60</v>
          </cell>
        </row>
        <row r="1183">
          <cell r="C1183" t="str">
            <v>1356TMKT0511</v>
          </cell>
          <cell r="D1183" t="str">
            <v>Marketing du lịch 1.3</v>
          </cell>
          <cell r="E1183">
            <v>3</v>
          </cell>
          <cell r="F1183">
            <v>46</v>
          </cell>
        </row>
        <row r="1184">
          <cell r="C1184" t="str">
            <v>1352BMKT1511</v>
          </cell>
          <cell r="D1184" t="str">
            <v>Marketing ngân hàng thương mại</v>
          </cell>
          <cell r="E1184">
            <v>2</v>
          </cell>
          <cell r="F1184">
            <v>120</v>
          </cell>
        </row>
        <row r="1185">
          <cell r="C1185" t="str">
            <v>1351BMKT1511</v>
          </cell>
          <cell r="D1185" t="str">
            <v>Marketing ngân hàng thương mại</v>
          </cell>
          <cell r="E1185">
            <v>2</v>
          </cell>
          <cell r="F1185">
            <v>135</v>
          </cell>
        </row>
        <row r="1186">
          <cell r="C1186" t="str">
            <v>1351BMKT0511</v>
          </cell>
          <cell r="D1186" t="str">
            <v>Marketing thương mại 1.3</v>
          </cell>
          <cell r="E1186">
            <v>3</v>
          </cell>
          <cell r="F1186">
            <v>73</v>
          </cell>
        </row>
        <row r="1187">
          <cell r="C1187" t="str">
            <v>1352BMKT0511</v>
          </cell>
          <cell r="D1187" t="str">
            <v>Marketing thương mại 1.3</v>
          </cell>
          <cell r="E1187">
            <v>3</v>
          </cell>
          <cell r="F1187">
            <v>109</v>
          </cell>
        </row>
        <row r="1188">
          <cell r="C1188" t="str">
            <v>1353BMKT0511</v>
          </cell>
          <cell r="D1188" t="str">
            <v>Marketing thương mại 1.3</v>
          </cell>
          <cell r="E1188">
            <v>3</v>
          </cell>
          <cell r="F1188">
            <v>110</v>
          </cell>
        </row>
        <row r="1189">
          <cell r="C1189" t="str">
            <v>1352SMGM0511</v>
          </cell>
          <cell r="D1189" t="str">
            <v>Marketing thương mại điện tử 1.3</v>
          </cell>
          <cell r="E1189">
            <v>3</v>
          </cell>
          <cell r="F1189">
            <v>49</v>
          </cell>
        </row>
        <row r="1190">
          <cell r="C1190" t="str">
            <v>1351SMGM0511</v>
          </cell>
          <cell r="D1190" t="str">
            <v>Marketing thương mại điện tử 1.3</v>
          </cell>
          <cell r="E1190">
            <v>3</v>
          </cell>
          <cell r="F1190">
            <v>33</v>
          </cell>
        </row>
        <row r="1191">
          <cell r="C1191" t="str">
            <v>1353SMGM0511</v>
          </cell>
          <cell r="D1191" t="str">
            <v>Marketing thương mại điện tử 1.3</v>
          </cell>
          <cell r="E1191">
            <v>3</v>
          </cell>
          <cell r="F1191">
            <v>44</v>
          </cell>
        </row>
        <row r="1192">
          <cell r="C1192" t="str">
            <v>1354SMGM0511</v>
          </cell>
          <cell r="D1192" t="str">
            <v>Marketing thương mại điện tử 1.3</v>
          </cell>
          <cell r="E1192">
            <v>3</v>
          </cell>
          <cell r="F1192">
            <v>48</v>
          </cell>
        </row>
        <row r="1193">
          <cell r="C1193" t="str">
            <v>1355SMGM0511</v>
          </cell>
          <cell r="D1193" t="str">
            <v>Marketing thương mại điện tử 1.3</v>
          </cell>
          <cell r="E1193">
            <v>3</v>
          </cell>
          <cell r="F1193">
            <v>50</v>
          </cell>
        </row>
        <row r="1194">
          <cell r="C1194" t="str">
            <v>1356SMGM0511</v>
          </cell>
          <cell r="D1194" t="str">
            <v>Marketing thương mại điện tử 1.3</v>
          </cell>
          <cell r="E1194">
            <v>3</v>
          </cell>
          <cell r="F1194">
            <v>50</v>
          </cell>
        </row>
        <row r="1195">
          <cell r="C1195" t="str">
            <v>1355BMKT0811</v>
          </cell>
          <cell r="D1195" t="str">
            <v>Marketing thương mại quốc tế 1.3</v>
          </cell>
          <cell r="E1195">
            <v>3</v>
          </cell>
          <cell r="F1195">
            <v>43</v>
          </cell>
        </row>
        <row r="1196">
          <cell r="C1196" t="str">
            <v>1354BMKT0811</v>
          </cell>
          <cell r="D1196" t="str">
            <v>Marketing thương mại quốc tế 1.3</v>
          </cell>
          <cell r="E1196">
            <v>3</v>
          </cell>
          <cell r="F1196">
            <v>50</v>
          </cell>
        </row>
        <row r="1197">
          <cell r="C1197" t="str">
            <v>1352BMKT0811</v>
          </cell>
          <cell r="D1197" t="str">
            <v>Marketing thương mại quốc tế 1.3</v>
          </cell>
          <cell r="E1197">
            <v>3</v>
          </cell>
          <cell r="F1197">
            <v>55</v>
          </cell>
        </row>
        <row r="1198">
          <cell r="C1198" t="str">
            <v>1353BMKT0811</v>
          </cell>
          <cell r="D1198" t="str">
            <v>Marketing thương mại quốc tế 1.3</v>
          </cell>
          <cell r="E1198">
            <v>3</v>
          </cell>
          <cell r="F1198">
            <v>55</v>
          </cell>
        </row>
        <row r="1199">
          <cell r="C1199" t="str">
            <v>1351BMKT0811</v>
          </cell>
          <cell r="D1199" t="str">
            <v>Marketing thương mại quốc tế 1.3</v>
          </cell>
          <cell r="E1199">
            <v>3</v>
          </cell>
          <cell r="F1199">
            <v>55</v>
          </cell>
        </row>
        <row r="1200">
          <cell r="C1200" t="str">
            <v>1352SMGM1211</v>
          </cell>
          <cell r="D1200" t="str">
            <v>Môi trường và chiến lược TMĐT của doanh nghiệp</v>
          </cell>
          <cell r="E1200">
            <v>2</v>
          </cell>
          <cell r="F1200">
            <v>146</v>
          </cell>
        </row>
        <row r="1201">
          <cell r="C1201" t="str">
            <v>1351SMGM1211</v>
          </cell>
          <cell r="D1201" t="str">
            <v>Môi trường và chiến lược TMĐT của doanh nghiệp</v>
          </cell>
          <cell r="E1201">
            <v>2</v>
          </cell>
          <cell r="F1201">
            <v>128</v>
          </cell>
        </row>
        <row r="1202">
          <cell r="C1202" t="str">
            <v>1352ENTH0911</v>
          </cell>
          <cell r="D1202" t="str">
            <v>Ngữ nghĩa học</v>
          </cell>
          <cell r="E1202">
            <v>2</v>
          </cell>
          <cell r="F1202">
            <v>49</v>
          </cell>
        </row>
        <row r="1203">
          <cell r="C1203" t="str">
            <v>1351ENTH0911</v>
          </cell>
          <cell r="D1203" t="str">
            <v>Ngữ nghĩa học</v>
          </cell>
          <cell r="E1203">
            <v>2</v>
          </cell>
          <cell r="F1203">
            <v>50</v>
          </cell>
        </row>
        <row r="1204">
          <cell r="C1204" t="str">
            <v>1354ENTH0911</v>
          </cell>
          <cell r="D1204" t="str">
            <v>Ngữ nghĩa học</v>
          </cell>
          <cell r="E1204">
            <v>2</v>
          </cell>
          <cell r="F1204">
            <v>47</v>
          </cell>
        </row>
        <row r="1205">
          <cell r="C1205" t="str">
            <v>1353ENTH0911</v>
          </cell>
          <cell r="D1205" t="str">
            <v>Ngữ nghĩa học</v>
          </cell>
          <cell r="E1205">
            <v>2</v>
          </cell>
          <cell r="F1205">
            <v>50</v>
          </cell>
        </row>
        <row r="1206">
          <cell r="C1206" t="str">
            <v>1355ENTH0911</v>
          </cell>
          <cell r="D1206" t="str">
            <v>Ngữ nghĩa học</v>
          </cell>
          <cell r="E1206">
            <v>2</v>
          </cell>
          <cell r="F1206">
            <v>48</v>
          </cell>
        </row>
        <row r="1207">
          <cell r="C1207" t="str">
            <v>1355ENTH0711</v>
          </cell>
          <cell r="D1207" t="str">
            <v>Ngữ pháp tiếng Anh nâng cao</v>
          </cell>
          <cell r="E1207">
            <v>2</v>
          </cell>
          <cell r="F1207">
            <v>47</v>
          </cell>
        </row>
        <row r="1208">
          <cell r="C1208" t="str">
            <v>1353ENTH0711</v>
          </cell>
          <cell r="D1208" t="str">
            <v>Ngữ pháp tiếng Anh nâng cao</v>
          </cell>
          <cell r="E1208">
            <v>2</v>
          </cell>
          <cell r="F1208">
            <v>50</v>
          </cell>
        </row>
        <row r="1209">
          <cell r="C1209" t="str">
            <v>1354ENTH0711</v>
          </cell>
          <cell r="D1209" t="str">
            <v>Ngữ pháp tiếng Anh nâng cao</v>
          </cell>
          <cell r="E1209">
            <v>2</v>
          </cell>
          <cell r="F1209">
            <v>46</v>
          </cell>
        </row>
        <row r="1210">
          <cell r="C1210" t="str">
            <v>1351ENTH0711</v>
          </cell>
          <cell r="D1210" t="str">
            <v>Ngữ pháp tiếng Anh nâng cao</v>
          </cell>
          <cell r="E1210">
            <v>2</v>
          </cell>
          <cell r="F1210">
            <v>50</v>
          </cell>
        </row>
        <row r="1211">
          <cell r="C1211" t="str">
            <v>1352ENTH0711</v>
          </cell>
          <cell r="D1211" t="str">
            <v>Ngữ pháp tiếng Anh nâng cao</v>
          </cell>
          <cell r="E1211">
            <v>2</v>
          </cell>
          <cell r="F1211">
            <v>50</v>
          </cell>
        </row>
        <row r="1212">
          <cell r="C1212" t="str">
            <v>1351ANST1221</v>
          </cell>
          <cell r="D1212" t="str">
            <v>Phân tích kinh tế cơ sở y tế và chăm sóc sức khỏe</v>
          </cell>
          <cell r="E1212">
            <v>2</v>
          </cell>
          <cell r="F1212">
            <v>100</v>
          </cell>
        </row>
        <row r="1213">
          <cell r="C1213" t="str">
            <v>1351ANST0611</v>
          </cell>
          <cell r="D1213" t="str">
            <v>Phân tích kinh tế doanh nghiệp thương mại 1.3</v>
          </cell>
          <cell r="E1213">
            <v>3</v>
          </cell>
          <cell r="F1213">
            <v>63</v>
          </cell>
        </row>
        <row r="1214">
          <cell r="C1214" t="str">
            <v>1353ANST0611</v>
          </cell>
          <cell r="D1214" t="str">
            <v>Phân tích kinh tế doanh nghiệp thương mại 1.3</v>
          </cell>
          <cell r="E1214">
            <v>3</v>
          </cell>
          <cell r="F1214">
            <v>63</v>
          </cell>
        </row>
        <row r="1215">
          <cell r="C1215" t="str">
            <v>1352ANST0611</v>
          </cell>
          <cell r="D1215" t="str">
            <v>Phân tích kinh tế doanh nghiệp thương mại 1.3</v>
          </cell>
          <cell r="E1215">
            <v>3</v>
          </cell>
          <cell r="F1215">
            <v>63</v>
          </cell>
        </row>
        <row r="1216">
          <cell r="C1216" t="str">
            <v>1354ANST0611</v>
          </cell>
          <cell r="D1216" t="str">
            <v>Phân tích kinh tế doanh nghiệp thương mại 1.3</v>
          </cell>
          <cell r="E1216">
            <v>3</v>
          </cell>
          <cell r="F1216">
            <v>63</v>
          </cell>
        </row>
        <row r="1217">
          <cell r="C1217" t="str">
            <v>1355ANST0611</v>
          </cell>
          <cell r="D1217" t="str">
            <v>Phân tích kinh tế doanh nghiệp thương mại 1.3</v>
          </cell>
          <cell r="E1217">
            <v>3</v>
          </cell>
          <cell r="F1217">
            <v>63</v>
          </cell>
        </row>
        <row r="1218">
          <cell r="C1218" t="str">
            <v>1356ANST0611</v>
          </cell>
          <cell r="D1218" t="str">
            <v>Phân tích kinh tế doanh nghiệp thương mại 1.3</v>
          </cell>
          <cell r="E1218">
            <v>3</v>
          </cell>
          <cell r="F1218">
            <v>60</v>
          </cell>
        </row>
        <row r="1219">
          <cell r="C1219" t="str">
            <v>1351BLAW2011</v>
          </cell>
          <cell r="D1219" t="str">
            <v>Pháp luật y tế và y đức</v>
          </cell>
          <cell r="E1219">
            <v>2</v>
          </cell>
          <cell r="F1219">
            <v>150</v>
          </cell>
        </row>
        <row r="1220">
          <cell r="C1220" t="str">
            <v>1351ECIT1611</v>
          </cell>
          <cell r="D1220" t="str">
            <v>Phát triển HTTT TT&amp;TM của doanh nghiệp</v>
          </cell>
          <cell r="E1220">
            <v>2</v>
          </cell>
          <cell r="F1220">
            <v>103</v>
          </cell>
        </row>
        <row r="1221">
          <cell r="C1221" t="str">
            <v>1352ECIT1611</v>
          </cell>
          <cell r="D1221" t="str">
            <v>Phát triển HTTT TT&amp;TM của doanh nghiệp</v>
          </cell>
          <cell r="E1221">
            <v>2</v>
          </cell>
          <cell r="F1221">
            <v>115</v>
          </cell>
        </row>
        <row r="1222">
          <cell r="C1222" t="str">
            <v>1351SCRE0111</v>
          </cell>
          <cell r="D1222" t="str">
            <v>Phương pháp nghiên cứu khoa học </v>
          </cell>
          <cell r="E1222">
            <v>2</v>
          </cell>
          <cell r="F1222">
            <v>122</v>
          </cell>
        </row>
        <row r="1223">
          <cell r="C1223" t="str">
            <v>1352SCRE0111</v>
          </cell>
          <cell r="D1223" t="str">
            <v>Phương pháp nghiên cứu khoa học </v>
          </cell>
          <cell r="E1223">
            <v>2</v>
          </cell>
          <cell r="F1223">
            <v>101</v>
          </cell>
        </row>
        <row r="1224">
          <cell r="C1224" t="str">
            <v>1354SCRE0111</v>
          </cell>
          <cell r="D1224" t="str">
            <v>Phương pháp nghiên cứu khoa học </v>
          </cell>
          <cell r="E1224">
            <v>2</v>
          </cell>
          <cell r="F1224">
            <v>52</v>
          </cell>
        </row>
        <row r="1225">
          <cell r="C1225" t="str">
            <v>1353SCRE0111</v>
          </cell>
          <cell r="D1225" t="str">
            <v>Phương pháp nghiên cứu khoa học </v>
          </cell>
          <cell r="E1225">
            <v>2</v>
          </cell>
          <cell r="F1225">
            <v>60</v>
          </cell>
        </row>
        <row r="1226">
          <cell r="C1226" t="str">
            <v>1377SCRE0111</v>
          </cell>
          <cell r="D1226" t="str">
            <v>Phương pháp nghiên cứu khoa học </v>
          </cell>
          <cell r="E1226">
            <v>2</v>
          </cell>
          <cell r="F1226">
            <v>45</v>
          </cell>
        </row>
        <row r="1227">
          <cell r="C1227" t="str">
            <v>1376SCRE0111</v>
          </cell>
          <cell r="D1227" t="str">
            <v>Phương pháp nghiên cứu khoa học </v>
          </cell>
          <cell r="E1227">
            <v>2</v>
          </cell>
          <cell r="F1227">
            <v>52</v>
          </cell>
        </row>
        <row r="1228">
          <cell r="C1228" t="str">
            <v>1352ECOM1021</v>
          </cell>
          <cell r="D1228" t="str">
            <v>Principle of E-Commerce</v>
          </cell>
          <cell r="E1228">
            <v>2</v>
          </cell>
          <cell r="F1228">
            <v>124</v>
          </cell>
        </row>
        <row r="1229">
          <cell r="C1229" t="str">
            <v>1351ECOM1021</v>
          </cell>
          <cell r="D1229" t="str">
            <v>Principle of E-Commerce</v>
          </cell>
          <cell r="E1229">
            <v>2</v>
          </cell>
          <cell r="F1229">
            <v>125</v>
          </cell>
        </row>
        <row r="1230">
          <cell r="C1230" t="str">
            <v>1351TEMG1711</v>
          </cell>
          <cell r="D1230" t="str">
            <v>Quản trị bệnh viện và các cơ sở y tế khác</v>
          </cell>
          <cell r="E1230">
            <v>3</v>
          </cell>
          <cell r="F1230">
            <v>150</v>
          </cell>
        </row>
        <row r="1231">
          <cell r="C1231" t="str">
            <v>1351FMGM1111</v>
          </cell>
          <cell r="D1231" t="str">
            <v>Quản trị các tổ chức tài chính phi ngân hàng</v>
          </cell>
          <cell r="E1231">
            <v>2</v>
          </cell>
          <cell r="F1231">
            <v>139</v>
          </cell>
        </row>
        <row r="1232">
          <cell r="C1232" t="str">
            <v>1352FMGM1111</v>
          </cell>
          <cell r="D1232" t="str">
            <v>Quản trị các tổ chức tài chính phi ngân hàng</v>
          </cell>
          <cell r="E1232">
            <v>2</v>
          </cell>
          <cell r="F1232">
            <v>120</v>
          </cell>
        </row>
        <row r="1233">
          <cell r="C1233" t="str">
            <v>1353QMGM0311</v>
          </cell>
          <cell r="D1233" t="str">
            <v>Quản trị chất lượng</v>
          </cell>
          <cell r="E1233">
            <v>2</v>
          </cell>
          <cell r="F1233">
            <v>104</v>
          </cell>
        </row>
        <row r="1234">
          <cell r="C1234" t="str">
            <v>1354QMGM0311</v>
          </cell>
          <cell r="D1234" t="str">
            <v>Quản trị chất lượng</v>
          </cell>
          <cell r="E1234">
            <v>2</v>
          </cell>
          <cell r="F1234">
            <v>115</v>
          </cell>
        </row>
        <row r="1235">
          <cell r="C1235" t="str">
            <v>1355QMGM0311</v>
          </cell>
          <cell r="D1235" t="str">
            <v>Quản trị chất lượng</v>
          </cell>
          <cell r="E1235">
            <v>2</v>
          </cell>
          <cell r="F1235">
            <v>101</v>
          </cell>
        </row>
        <row r="1236">
          <cell r="C1236" t="str">
            <v>1356QMGM0311</v>
          </cell>
          <cell r="D1236" t="str">
            <v>Quản trị chất lượng</v>
          </cell>
          <cell r="E1236">
            <v>2</v>
          </cell>
          <cell r="F1236">
            <v>96</v>
          </cell>
        </row>
        <row r="1237">
          <cell r="C1237" t="str">
            <v>1357QMGM0311</v>
          </cell>
          <cell r="D1237" t="str">
            <v>Quản trị chất lượng</v>
          </cell>
          <cell r="E1237">
            <v>2</v>
          </cell>
          <cell r="F1237">
            <v>22</v>
          </cell>
        </row>
        <row r="1238">
          <cell r="C1238" t="str">
            <v>1356TSMG0511</v>
          </cell>
          <cell r="D1238" t="str">
            <v>Quản trị chất lượng dịch vụ</v>
          </cell>
          <cell r="E1238">
            <v>2</v>
          </cell>
          <cell r="F1238">
            <v>59</v>
          </cell>
        </row>
        <row r="1239">
          <cell r="C1239" t="str">
            <v>1355TSMG0511</v>
          </cell>
          <cell r="D1239" t="str">
            <v>Quản trị chất lượng dịch vụ</v>
          </cell>
          <cell r="E1239">
            <v>2</v>
          </cell>
          <cell r="F1239">
            <v>59</v>
          </cell>
        </row>
        <row r="1240">
          <cell r="C1240" t="str">
            <v>1354TSMG0511</v>
          </cell>
          <cell r="D1240" t="str">
            <v>Quản trị chất lượng dịch vụ</v>
          </cell>
          <cell r="E1240">
            <v>2</v>
          </cell>
          <cell r="F1240">
            <v>54</v>
          </cell>
        </row>
        <row r="1241">
          <cell r="C1241" t="str">
            <v>1353TSMG0511</v>
          </cell>
          <cell r="D1241" t="str">
            <v>Quản trị chất lượng dịch vụ</v>
          </cell>
          <cell r="E1241">
            <v>2</v>
          </cell>
          <cell r="F1241">
            <v>60</v>
          </cell>
        </row>
        <row r="1242">
          <cell r="C1242" t="str">
            <v>1352TSMG0511</v>
          </cell>
          <cell r="D1242" t="str">
            <v>Quản trị chất lượng dịch vụ</v>
          </cell>
          <cell r="E1242">
            <v>2</v>
          </cell>
          <cell r="F1242">
            <v>59</v>
          </cell>
        </row>
        <row r="1243">
          <cell r="C1243" t="str">
            <v>1351TSMG0511</v>
          </cell>
          <cell r="D1243" t="str">
            <v>Quản trị chất lượng dịch vụ</v>
          </cell>
          <cell r="E1243">
            <v>2</v>
          </cell>
          <cell r="F1243">
            <v>52</v>
          </cell>
        </row>
        <row r="1244">
          <cell r="C1244" t="str">
            <v>1351SMGM0211</v>
          </cell>
          <cell r="D1244" t="str">
            <v>Quản trị chiến lược 1.2</v>
          </cell>
          <cell r="E1244">
            <v>2</v>
          </cell>
          <cell r="F1244">
            <v>133</v>
          </cell>
        </row>
        <row r="1245">
          <cell r="C1245" t="str">
            <v>1352SMGM0211</v>
          </cell>
          <cell r="D1245" t="str">
            <v>Quản trị chiến lược 1.2</v>
          </cell>
          <cell r="E1245">
            <v>2</v>
          </cell>
          <cell r="F1245">
            <v>120</v>
          </cell>
        </row>
        <row r="1246">
          <cell r="C1246" t="str">
            <v>1351SMGM0311</v>
          </cell>
          <cell r="D1246" t="str">
            <v>Quản trị chuỗi cung ứng</v>
          </cell>
          <cell r="E1246">
            <v>2</v>
          </cell>
          <cell r="F1246">
            <v>122</v>
          </cell>
        </row>
        <row r="1247">
          <cell r="C1247" t="str">
            <v>1352BMGM0521</v>
          </cell>
          <cell r="D1247" t="str">
            <v>Quản trị công ty đa quốc gia</v>
          </cell>
          <cell r="E1247">
            <v>2</v>
          </cell>
          <cell r="F1247">
            <v>126</v>
          </cell>
        </row>
        <row r="1248">
          <cell r="C1248" t="str">
            <v>1351BMGM0521</v>
          </cell>
          <cell r="D1248" t="str">
            <v>Quản trị công ty đa quốc gia</v>
          </cell>
          <cell r="E1248">
            <v>2</v>
          </cell>
          <cell r="F1248">
            <v>123</v>
          </cell>
        </row>
        <row r="1249">
          <cell r="C1249" t="str">
            <v>1351CEMG0311</v>
          </cell>
          <cell r="D1249" t="str">
            <v>Quản trị dự án</v>
          </cell>
          <cell r="E1249">
            <v>2</v>
          </cell>
          <cell r="F1249">
            <v>76</v>
          </cell>
        </row>
        <row r="1250">
          <cell r="C1250" t="str">
            <v>1352CEMG0311</v>
          </cell>
          <cell r="D1250" t="str">
            <v>Quản trị dự án</v>
          </cell>
          <cell r="E1250">
            <v>2</v>
          </cell>
          <cell r="F1250">
            <v>110</v>
          </cell>
        </row>
        <row r="1251">
          <cell r="C1251" t="str">
            <v>1353CEMG0311</v>
          </cell>
          <cell r="D1251" t="str">
            <v>Quản trị dự án</v>
          </cell>
          <cell r="E1251">
            <v>2</v>
          </cell>
          <cell r="F1251">
            <v>104</v>
          </cell>
        </row>
        <row r="1252">
          <cell r="C1252" t="str">
            <v>1352ECIT1411</v>
          </cell>
          <cell r="D1252" t="str">
            <v>Quản trị hệ thống thông tin doanh nghiệp</v>
          </cell>
          <cell r="E1252">
            <v>2</v>
          </cell>
          <cell r="F1252">
            <v>115</v>
          </cell>
        </row>
        <row r="1253">
          <cell r="C1253" t="str">
            <v>1351ECIT1411</v>
          </cell>
          <cell r="D1253" t="str">
            <v>Quản trị hệ thống thông tin doanh nghiệp</v>
          </cell>
          <cell r="E1253">
            <v>2</v>
          </cell>
          <cell r="F1253">
            <v>103</v>
          </cell>
        </row>
        <row r="1254">
          <cell r="C1254" t="str">
            <v>1351TEMG0311</v>
          </cell>
          <cell r="D1254" t="str">
            <v>Quản trị kinh doanh dịch vụ 1.2</v>
          </cell>
          <cell r="E1254">
            <v>2</v>
          </cell>
          <cell r="F1254">
            <v>103</v>
          </cell>
        </row>
        <row r="1255">
          <cell r="C1255" t="str">
            <v>1352TEMG0311</v>
          </cell>
          <cell r="D1255" t="str">
            <v>Quản trị kinh doanh dịch vụ 1.2</v>
          </cell>
          <cell r="E1255">
            <v>2</v>
          </cell>
          <cell r="F1255">
            <v>103</v>
          </cell>
        </row>
        <row r="1256">
          <cell r="C1256" t="str">
            <v>1353TEMG0311</v>
          </cell>
          <cell r="D1256" t="str">
            <v>Quản trị kinh doanh dịch vụ 1.2</v>
          </cell>
          <cell r="E1256">
            <v>2</v>
          </cell>
          <cell r="F1256">
            <v>101</v>
          </cell>
        </row>
        <row r="1257">
          <cell r="C1257" t="str">
            <v>1354TEMG0311</v>
          </cell>
          <cell r="D1257" t="str">
            <v>Quản trị kinh doanh dịch vụ 1.2</v>
          </cell>
          <cell r="E1257">
            <v>2</v>
          </cell>
          <cell r="F1257">
            <v>86</v>
          </cell>
        </row>
        <row r="1258">
          <cell r="C1258" t="str">
            <v>1355TEMG0311</v>
          </cell>
          <cell r="D1258" t="str">
            <v>Quản trị kinh doanh dịch vụ 1.2</v>
          </cell>
          <cell r="E1258">
            <v>2</v>
          </cell>
          <cell r="F1258">
            <v>105</v>
          </cell>
        </row>
        <row r="1259">
          <cell r="C1259" t="str">
            <v>1351TMKT2811</v>
          </cell>
          <cell r="D1259" t="str">
            <v>Quản trị logistic bệnh viện và cơ sở chăm sóc sức khỏe</v>
          </cell>
          <cell r="E1259">
            <v>2</v>
          </cell>
          <cell r="F1259">
            <v>150</v>
          </cell>
        </row>
        <row r="1260">
          <cell r="C1260" t="str">
            <v>1352BLOG0121</v>
          </cell>
          <cell r="D1260" t="str">
            <v>Quản trị logistics kinh doanh</v>
          </cell>
          <cell r="E1260">
            <v>2</v>
          </cell>
          <cell r="F1260">
            <v>60</v>
          </cell>
        </row>
        <row r="1261">
          <cell r="C1261" t="str">
            <v>1351BLOG0121</v>
          </cell>
          <cell r="D1261" t="str">
            <v>Quản trị logistics kinh doanh</v>
          </cell>
          <cell r="E1261">
            <v>2</v>
          </cell>
          <cell r="F1261">
            <v>107</v>
          </cell>
        </row>
        <row r="1262">
          <cell r="C1262" t="str">
            <v>1351TMKT0411</v>
          </cell>
          <cell r="D1262" t="str">
            <v>Quản trị logistics kinh doanh du lịch</v>
          </cell>
          <cell r="E1262">
            <v>1</v>
          </cell>
          <cell r="F1262">
            <v>102</v>
          </cell>
        </row>
        <row r="1263">
          <cell r="C1263" t="str">
            <v>1352TMKT0411</v>
          </cell>
          <cell r="D1263" t="str">
            <v>Quản trị logistics kinh doanh du lịch</v>
          </cell>
          <cell r="E1263">
            <v>1</v>
          </cell>
          <cell r="F1263">
            <v>117</v>
          </cell>
        </row>
        <row r="1264">
          <cell r="C1264" t="str">
            <v>1353TMKT0411</v>
          </cell>
          <cell r="D1264" t="str">
            <v>Quản trị logistics kinh doanh du lịch</v>
          </cell>
          <cell r="E1264">
            <v>1</v>
          </cell>
          <cell r="F1264">
            <v>118</v>
          </cell>
        </row>
        <row r="1265">
          <cell r="C1265" t="str">
            <v>1351MAGM0911</v>
          </cell>
          <cell r="D1265" t="str">
            <v>Quản trị marketing </v>
          </cell>
          <cell r="E1265">
            <v>3</v>
          </cell>
          <cell r="F1265">
            <v>122</v>
          </cell>
        </row>
        <row r="1266">
          <cell r="C1266" t="str">
            <v>1351TSMG2521</v>
          </cell>
          <cell r="D1266" t="str">
            <v>Quản trị nghiệp vụ phục vụ trong bệnh viện và cơ sở chăm sóc sức khỏe</v>
          </cell>
          <cell r="E1266">
            <v>2</v>
          </cell>
          <cell r="F1266">
            <v>80</v>
          </cell>
        </row>
        <row r="1267">
          <cell r="C1267" t="str">
            <v>1352TSMG2521</v>
          </cell>
          <cell r="D1267" t="str">
            <v>Quản trị nghiệp vụ phục vụ trong bệnh viện và cơ sở chăm sóc sức khỏe</v>
          </cell>
          <cell r="E1267">
            <v>2</v>
          </cell>
          <cell r="F1267">
            <v>69</v>
          </cell>
        </row>
        <row r="1268">
          <cell r="C1268" t="str">
            <v>1353CEMG0111</v>
          </cell>
          <cell r="D1268" t="str">
            <v>Quản trị nhân lực 1.3</v>
          </cell>
          <cell r="E1268">
            <v>3</v>
          </cell>
          <cell r="F1268">
            <v>60</v>
          </cell>
        </row>
        <row r="1269">
          <cell r="C1269" t="str">
            <v>1352CEMG0111</v>
          </cell>
          <cell r="D1269" t="str">
            <v>Quản trị nhân lực 1.3</v>
          </cell>
          <cell r="E1269">
            <v>3</v>
          </cell>
          <cell r="F1269">
            <v>60</v>
          </cell>
        </row>
        <row r="1270">
          <cell r="C1270" t="str">
            <v>1351CEMG0111</v>
          </cell>
          <cell r="D1270" t="str">
            <v>Quản trị nhân lực 1.3</v>
          </cell>
          <cell r="E1270">
            <v>3</v>
          </cell>
          <cell r="F1270">
            <v>59</v>
          </cell>
        </row>
        <row r="1271">
          <cell r="C1271" t="str">
            <v>1354CEMG0111</v>
          </cell>
          <cell r="D1271" t="str">
            <v>Quản trị nhân lực 1.3</v>
          </cell>
          <cell r="E1271">
            <v>3</v>
          </cell>
          <cell r="F1271">
            <v>57</v>
          </cell>
        </row>
        <row r="1272">
          <cell r="C1272" t="str">
            <v>1356CEMG0111</v>
          </cell>
          <cell r="D1272" t="str">
            <v>Quản trị nhân lực 1.3</v>
          </cell>
          <cell r="E1272">
            <v>3</v>
          </cell>
          <cell r="F1272">
            <v>64</v>
          </cell>
        </row>
        <row r="1273">
          <cell r="C1273" t="str">
            <v>1355CEMG0111</v>
          </cell>
          <cell r="D1273" t="str">
            <v>Quản trị nhân lực 1.3</v>
          </cell>
          <cell r="E1273">
            <v>3</v>
          </cell>
          <cell r="F1273">
            <v>58</v>
          </cell>
        </row>
        <row r="1274">
          <cell r="C1274" t="str">
            <v>1357CEMG0111</v>
          </cell>
          <cell r="D1274" t="str">
            <v>Quản trị nhân lực 1.3</v>
          </cell>
          <cell r="E1274">
            <v>3</v>
          </cell>
          <cell r="F1274">
            <v>64</v>
          </cell>
        </row>
        <row r="1275">
          <cell r="C1275" t="str">
            <v>1353HRMG1011</v>
          </cell>
          <cell r="D1275" t="str">
            <v>Quản trị nhân lực doanh nghiệp TM, DV</v>
          </cell>
          <cell r="E1275">
            <v>3</v>
          </cell>
          <cell r="F1275">
            <v>64</v>
          </cell>
        </row>
        <row r="1276">
          <cell r="C1276" t="str">
            <v>1351HRMG1011</v>
          </cell>
          <cell r="D1276" t="str">
            <v>Quản trị nhân lực doanh nghiệp TM, DV</v>
          </cell>
          <cell r="E1276">
            <v>3</v>
          </cell>
          <cell r="F1276">
            <v>59</v>
          </cell>
        </row>
        <row r="1277">
          <cell r="C1277" t="str">
            <v>1352HRMG1011</v>
          </cell>
          <cell r="D1277" t="str">
            <v>Quản trị nhân lực doanh nghiệp TM, DV</v>
          </cell>
          <cell r="E1277">
            <v>3</v>
          </cell>
          <cell r="F1277">
            <v>64</v>
          </cell>
        </row>
        <row r="1278">
          <cell r="C1278" t="str">
            <v>1353BMGM0411</v>
          </cell>
          <cell r="D1278" t="str">
            <v>Quản trị rủi ro</v>
          </cell>
          <cell r="E1278">
            <v>2</v>
          </cell>
          <cell r="F1278">
            <v>92</v>
          </cell>
        </row>
        <row r="1279">
          <cell r="C1279" t="str">
            <v>1352BMGM0411</v>
          </cell>
          <cell r="D1279" t="str">
            <v>Quản trị rủi ro</v>
          </cell>
          <cell r="E1279">
            <v>2</v>
          </cell>
          <cell r="F1279">
            <v>110</v>
          </cell>
        </row>
        <row r="1280">
          <cell r="C1280" t="str">
            <v>1351BMGM0411</v>
          </cell>
          <cell r="D1280" t="str">
            <v>Quản trị rủi ro</v>
          </cell>
          <cell r="E1280">
            <v>2</v>
          </cell>
          <cell r="F1280">
            <v>86</v>
          </cell>
        </row>
        <row r="1281">
          <cell r="C1281" t="str">
            <v>1354BMGM0411</v>
          </cell>
          <cell r="D1281" t="str">
            <v>Quản trị rủi ro</v>
          </cell>
          <cell r="E1281">
            <v>2</v>
          </cell>
          <cell r="F1281">
            <v>122</v>
          </cell>
        </row>
        <row r="1282">
          <cell r="C1282" t="str">
            <v>1351FMGM1411</v>
          </cell>
          <cell r="D1282" t="str">
            <v>Quản trị rủi ro trong đầu tư tài chính và chứng khoán</v>
          </cell>
          <cell r="E1282">
            <v>2</v>
          </cell>
          <cell r="F1282">
            <v>139</v>
          </cell>
        </row>
        <row r="1283">
          <cell r="C1283" t="str">
            <v>1352FMGM1411</v>
          </cell>
          <cell r="D1283" t="str">
            <v>Quản trị rủi ro trong đầu tư tài chính và chứng khoán</v>
          </cell>
          <cell r="E1283">
            <v>2</v>
          </cell>
          <cell r="F1283">
            <v>119</v>
          </cell>
        </row>
        <row r="1284">
          <cell r="C1284" t="str">
            <v>1352ENEC0111</v>
          </cell>
          <cell r="D1284" t="str">
            <v>Quản trị sản xuất và tác nghiệp</v>
          </cell>
          <cell r="E1284">
            <v>3</v>
          </cell>
          <cell r="F1284">
            <v>61</v>
          </cell>
        </row>
        <row r="1285">
          <cell r="C1285" t="str">
            <v>1351ENEC0111</v>
          </cell>
          <cell r="D1285" t="str">
            <v>Quản trị sản xuất và tác nghiệp</v>
          </cell>
          <cell r="E1285">
            <v>3</v>
          </cell>
          <cell r="F1285">
            <v>61</v>
          </cell>
        </row>
        <row r="1286">
          <cell r="C1286" t="str">
            <v>1351TEMG0511</v>
          </cell>
          <cell r="D1286" t="str">
            <v>Quản trị tác nghiệp doanh nghiệp du lịch 1.3</v>
          </cell>
          <cell r="E1286">
            <v>3</v>
          </cell>
          <cell r="F1286">
            <v>120</v>
          </cell>
        </row>
        <row r="1287">
          <cell r="C1287" t="str">
            <v>1352TEMG0511</v>
          </cell>
          <cell r="D1287" t="str">
            <v>Quản trị tác nghiệp doanh nghiệp du lịch 1.3</v>
          </cell>
          <cell r="E1287">
            <v>3</v>
          </cell>
          <cell r="F1287">
            <v>111</v>
          </cell>
        </row>
        <row r="1288">
          <cell r="C1288" t="str">
            <v>1353TEMG0511</v>
          </cell>
          <cell r="D1288" t="str">
            <v>Quản trị tác nghiệp doanh nghiệp du lịch 1.3</v>
          </cell>
          <cell r="E1288">
            <v>3</v>
          </cell>
          <cell r="F1288">
            <v>107</v>
          </cell>
        </row>
        <row r="1289">
          <cell r="C1289" t="str">
            <v>1354CEMG0511</v>
          </cell>
          <cell r="D1289" t="str">
            <v>Quản trị tác nghiệp doanh nghiệp thương mại 1.3</v>
          </cell>
          <cell r="E1289">
            <v>3</v>
          </cell>
          <cell r="F1289">
            <v>52</v>
          </cell>
        </row>
        <row r="1290">
          <cell r="C1290" t="str">
            <v>1355CEMG0511</v>
          </cell>
          <cell r="D1290" t="str">
            <v>Quản trị tác nghiệp doanh nghiệp thương mại 1.3</v>
          </cell>
          <cell r="E1290">
            <v>3</v>
          </cell>
          <cell r="F1290">
            <v>52</v>
          </cell>
        </row>
        <row r="1291">
          <cell r="C1291" t="str">
            <v>1356CEMG0511</v>
          </cell>
          <cell r="D1291" t="str">
            <v>Quản trị tác nghiệp doanh nghiệp thương mại 1.3</v>
          </cell>
          <cell r="E1291">
            <v>3</v>
          </cell>
          <cell r="F1291">
            <v>23</v>
          </cell>
        </row>
        <row r="1292">
          <cell r="C1292" t="str">
            <v>1353CEMG0511</v>
          </cell>
          <cell r="D1292" t="str">
            <v>Quản trị tác nghiệp doanh nghiệp thương mại 1.3</v>
          </cell>
          <cell r="E1292">
            <v>3</v>
          </cell>
          <cell r="F1292">
            <v>55</v>
          </cell>
        </row>
        <row r="1293">
          <cell r="C1293" t="str">
            <v>1352CEMG0511</v>
          </cell>
          <cell r="D1293" t="str">
            <v>Quản trị tác nghiệp doanh nghiệp thương mại 1.3</v>
          </cell>
          <cell r="E1293">
            <v>3</v>
          </cell>
          <cell r="F1293">
            <v>55</v>
          </cell>
        </row>
        <row r="1294">
          <cell r="C1294" t="str">
            <v>1351CEMG0511</v>
          </cell>
          <cell r="D1294" t="str">
            <v>Quản trị tác nghiệp doanh nghiệp thương mại 1.3</v>
          </cell>
          <cell r="E1294">
            <v>3</v>
          </cell>
          <cell r="F1294">
            <v>55</v>
          </cell>
        </row>
        <row r="1295">
          <cell r="C1295" t="str">
            <v>1351BKSC0711</v>
          </cell>
          <cell r="D1295" t="str">
            <v>Quản trị tác nghiệp ngân hàng thương mại</v>
          </cell>
          <cell r="E1295">
            <v>3</v>
          </cell>
          <cell r="F1295">
            <v>100</v>
          </cell>
        </row>
        <row r="1296">
          <cell r="C1296" t="str">
            <v>1352BKSC0711</v>
          </cell>
          <cell r="D1296" t="str">
            <v>Quản trị tác nghiệp ngân hàng thương mại</v>
          </cell>
          <cell r="E1296">
            <v>3</v>
          </cell>
          <cell r="F1296">
            <v>100</v>
          </cell>
        </row>
        <row r="1297">
          <cell r="C1297" t="str">
            <v>1353BKSC0711</v>
          </cell>
          <cell r="D1297" t="str">
            <v>Quản trị tác nghiệp ngân hàng thương mại</v>
          </cell>
          <cell r="E1297">
            <v>3</v>
          </cell>
          <cell r="F1297">
            <v>56</v>
          </cell>
        </row>
        <row r="1298">
          <cell r="C1298" t="str">
            <v>1352ITOM0611</v>
          </cell>
          <cell r="D1298" t="str">
            <v>Quản trị tác nghiệp thương mại quốc tế 1.2</v>
          </cell>
          <cell r="E1298">
            <v>2</v>
          </cell>
          <cell r="F1298">
            <v>110</v>
          </cell>
        </row>
        <row r="1299">
          <cell r="C1299" t="str">
            <v>1351ITOM0611</v>
          </cell>
          <cell r="D1299" t="str">
            <v>Quản trị tác nghiệp thương mại quốc tế 1.2</v>
          </cell>
          <cell r="E1299">
            <v>2</v>
          </cell>
          <cell r="F1299">
            <v>74</v>
          </cell>
        </row>
        <row r="1300">
          <cell r="C1300" t="str">
            <v>1355ITOM0611</v>
          </cell>
          <cell r="D1300" t="str">
            <v>Quản trị tác nghiệp thương mại quốc tế 1.2</v>
          </cell>
          <cell r="E1300">
            <v>2</v>
          </cell>
          <cell r="F1300">
            <v>110</v>
          </cell>
        </row>
        <row r="1301">
          <cell r="C1301" t="str">
            <v>1356ITOM0611</v>
          </cell>
          <cell r="D1301" t="str">
            <v>Quản trị tác nghiệp thương mại quốc tế 1.2</v>
          </cell>
          <cell r="E1301">
            <v>2</v>
          </cell>
          <cell r="F1301">
            <v>102</v>
          </cell>
        </row>
        <row r="1302">
          <cell r="C1302" t="str">
            <v>1354ITOM0611</v>
          </cell>
          <cell r="D1302" t="str">
            <v>Quản trị tác nghiệp thương mại quốc tế 1.2</v>
          </cell>
          <cell r="E1302">
            <v>2</v>
          </cell>
          <cell r="F1302">
            <v>110</v>
          </cell>
        </row>
        <row r="1303">
          <cell r="C1303" t="str">
            <v>1353ITOM0611</v>
          </cell>
          <cell r="D1303" t="str">
            <v>Quản trị tác nghiệp thương mại quốc tế 1.2</v>
          </cell>
          <cell r="E1303">
            <v>2</v>
          </cell>
          <cell r="F1303">
            <v>106</v>
          </cell>
        </row>
        <row r="1304">
          <cell r="C1304" t="str">
            <v>1357ITOM0611</v>
          </cell>
          <cell r="D1304" t="str">
            <v>Quản trị tác nghiệp thương mại quốc tế 1.2</v>
          </cell>
          <cell r="E1304">
            <v>2</v>
          </cell>
          <cell r="F1304">
            <v>41</v>
          </cell>
        </row>
        <row r="1305">
          <cell r="C1305" t="str">
            <v>1353ITOM0511</v>
          </cell>
          <cell r="D1305" t="str">
            <v>Quản trị tác nghiệp thương mại quốc tế 1.3</v>
          </cell>
          <cell r="E1305">
            <v>3</v>
          </cell>
          <cell r="F1305">
            <v>54</v>
          </cell>
        </row>
        <row r="1306">
          <cell r="C1306" t="str">
            <v>1354ITOM0511</v>
          </cell>
          <cell r="D1306" t="str">
            <v>Quản trị tác nghiệp thương mại quốc tế 1.3</v>
          </cell>
          <cell r="E1306">
            <v>3</v>
          </cell>
          <cell r="F1306">
            <v>50</v>
          </cell>
        </row>
        <row r="1307">
          <cell r="C1307" t="str">
            <v>1355ITOM0511</v>
          </cell>
          <cell r="D1307" t="str">
            <v>Quản trị tác nghiệp thương mại quốc tế 1.3</v>
          </cell>
          <cell r="E1307">
            <v>3</v>
          </cell>
          <cell r="F1307">
            <v>45</v>
          </cell>
        </row>
        <row r="1308">
          <cell r="C1308" t="str">
            <v>1351ITOM0511</v>
          </cell>
          <cell r="D1308" t="str">
            <v>Quản trị tác nghiệp thương mại quốc tế 1.3</v>
          </cell>
          <cell r="E1308">
            <v>3</v>
          </cell>
          <cell r="F1308">
            <v>55</v>
          </cell>
        </row>
        <row r="1309">
          <cell r="C1309" t="str">
            <v>1352ITOM0511</v>
          </cell>
          <cell r="D1309" t="str">
            <v>Quản trị tác nghiệp thương mại quốc tế 1.3</v>
          </cell>
          <cell r="E1309">
            <v>3</v>
          </cell>
          <cell r="F1309">
            <v>55</v>
          </cell>
        </row>
        <row r="1310">
          <cell r="C1310" t="str">
            <v>1353ECOM0311</v>
          </cell>
          <cell r="D1310" t="str">
            <v>Quản trị tác nghiệp TMĐT B2B</v>
          </cell>
          <cell r="E1310">
            <v>2</v>
          </cell>
          <cell r="F1310">
            <v>60</v>
          </cell>
        </row>
        <row r="1311">
          <cell r="C1311" t="str">
            <v>1352ECOM0311</v>
          </cell>
          <cell r="D1311" t="str">
            <v>Quản trị tác nghiệp TMĐT B2B</v>
          </cell>
          <cell r="E1311">
            <v>2</v>
          </cell>
          <cell r="F1311">
            <v>60</v>
          </cell>
        </row>
        <row r="1312">
          <cell r="C1312" t="str">
            <v>1351ECOM0311</v>
          </cell>
          <cell r="D1312" t="str">
            <v>Quản trị tác nghiệp TMĐT B2B</v>
          </cell>
          <cell r="E1312">
            <v>2</v>
          </cell>
          <cell r="F1312">
            <v>60</v>
          </cell>
        </row>
        <row r="1313">
          <cell r="C1313" t="str">
            <v>1355ECOM0311</v>
          </cell>
          <cell r="D1313" t="str">
            <v>Quản trị tác nghiệp TMĐT B2B</v>
          </cell>
          <cell r="E1313">
            <v>2</v>
          </cell>
          <cell r="F1313">
            <v>35</v>
          </cell>
        </row>
        <row r="1314">
          <cell r="C1314" t="str">
            <v>1354ECOM0311</v>
          </cell>
          <cell r="D1314" t="str">
            <v>Quản trị tác nghiệp TMĐT B2B</v>
          </cell>
          <cell r="E1314">
            <v>2</v>
          </cell>
          <cell r="F1314">
            <v>59</v>
          </cell>
        </row>
        <row r="1315">
          <cell r="C1315" t="str">
            <v>1354ECOM0411</v>
          </cell>
          <cell r="D1315" t="str">
            <v>Quản trị tác nghiệp TMĐT B2C</v>
          </cell>
          <cell r="E1315">
            <v>2</v>
          </cell>
          <cell r="F1315">
            <v>52</v>
          </cell>
        </row>
        <row r="1316">
          <cell r="C1316" t="str">
            <v>1355ECOM0411</v>
          </cell>
          <cell r="D1316" t="str">
            <v>Quản trị tác nghiệp TMĐT B2C</v>
          </cell>
          <cell r="E1316">
            <v>2</v>
          </cell>
          <cell r="F1316">
            <v>1</v>
          </cell>
        </row>
        <row r="1317">
          <cell r="C1317" t="str">
            <v>1351ECOM0411</v>
          </cell>
          <cell r="D1317" t="str">
            <v>Quản trị tác nghiệp TMĐT B2C</v>
          </cell>
          <cell r="E1317">
            <v>2</v>
          </cell>
          <cell r="F1317">
            <v>56</v>
          </cell>
        </row>
        <row r="1318">
          <cell r="C1318" t="str">
            <v>1352ECOM0411</v>
          </cell>
          <cell r="D1318" t="str">
            <v>Quản trị tác nghiệp TMĐT B2C</v>
          </cell>
          <cell r="E1318">
            <v>2</v>
          </cell>
          <cell r="F1318">
            <v>51</v>
          </cell>
        </row>
        <row r="1319">
          <cell r="C1319" t="str">
            <v>1353ECOM0411</v>
          </cell>
          <cell r="D1319" t="str">
            <v>Quản trị tác nghiệp TMĐT B2C</v>
          </cell>
          <cell r="E1319">
            <v>2</v>
          </cell>
          <cell r="F1319">
            <v>1</v>
          </cell>
        </row>
        <row r="1320">
          <cell r="C1320" t="str">
            <v>1370FMGM0311</v>
          </cell>
          <cell r="D1320" t="str">
            <v>Quản trị tài chính 1.2</v>
          </cell>
          <cell r="E1320">
            <v>2</v>
          </cell>
          <cell r="F1320">
            <v>54</v>
          </cell>
        </row>
        <row r="1321">
          <cell r="C1321" t="str">
            <v>1371FMGM0311</v>
          </cell>
          <cell r="D1321" t="str">
            <v>Quản trị tài chính 1.2</v>
          </cell>
          <cell r="E1321">
            <v>2</v>
          </cell>
          <cell r="F1321">
            <v>34</v>
          </cell>
        </row>
        <row r="1322">
          <cell r="C1322" t="str">
            <v>1352FMGM0211</v>
          </cell>
          <cell r="D1322" t="str">
            <v>Quản trị tài chính 1.3</v>
          </cell>
          <cell r="E1322">
            <v>3</v>
          </cell>
          <cell r="F1322">
            <v>60</v>
          </cell>
        </row>
        <row r="1323">
          <cell r="C1323" t="str">
            <v>1351FMGM0211</v>
          </cell>
          <cell r="D1323" t="str">
            <v>Quản trị tài chính 1.3</v>
          </cell>
          <cell r="E1323">
            <v>3</v>
          </cell>
          <cell r="F1323">
            <v>59</v>
          </cell>
        </row>
        <row r="1324">
          <cell r="C1324" t="str">
            <v>1355FMGM0211</v>
          </cell>
          <cell r="D1324" t="str">
            <v>Quản trị tài chính 1.3</v>
          </cell>
          <cell r="E1324">
            <v>3</v>
          </cell>
          <cell r="F1324">
            <v>55</v>
          </cell>
        </row>
        <row r="1325">
          <cell r="C1325" t="str">
            <v>1356FMGM0211</v>
          </cell>
          <cell r="D1325" t="str">
            <v>Quản trị tài chính 1.3</v>
          </cell>
          <cell r="E1325">
            <v>3</v>
          </cell>
          <cell r="F1325">
            <v>150</v>
          </cell>
        </row>
        <row r="1326">
          <cell r="C1326" t="str">
            <v>1354FMGM0211</v>
          </cell>
          <cell r="D1326" t="str">
            <v>Quản trị tài chính 1.3</v>
          </cell>
          <cell r="E1326">
            <v>3</v>
          </cell>
          <cell r="F1326">
            <v>60</v>
          </cell>
        </row>
        <row r="1327">
          <cell r="C1327" t="str">
            <v>1353FMGM0211</v>
          </cell>
          <cell r="D1327" t="str">
            <v>Quản trị tài chính 1.3</v>
          </cell>
          <cell r="E1327">
            <v>3</v>
          </cell>
          <cell r="F1327">
            <v>60</v>
          </cell>
        </row>
        <row r="1328">
          <cell r="C1328" t="str">
            <v>1372FMGM0511</v>
          </cell>
          <cell r="D1328" t="str">
            <v>Quản trị tài chính quốc tế</v>
          </cell>
          <cell r="E1328">
            <v>2</v>
          </cell>
          <cell r="F1328">
            <v>120</v>
          </cell>
        </row>
        <row r="1329">
          <cell r="C1329" t="str">
            <v>1373FMGM0511</v>
          </cell>
          <cell r="D1329" t="str">
            <v>Quản trị tài chính quốc tế</v>
          </cell>
          <cell r="E1329">
            <v>2</v>
          </cell>
          <cell r="F1329">
            <v>142</v>
          </cell>
        </row>
        <row r="1330">
          <cell r="C1330" t="str">
            <v>1354BRMG0811</v>
          </cell>
          <cell r="D1330" t="str">
            <v>Quản trị thương hiệu</v>
          </cell>
          <cell r="E1330">
            <v>4</v>
          </cell>
          <cell r="F1330">
            <v>56</v>
          </cell>
        </row>
        <row r="1331">
          <cell r="C1331" t="str">
            <v>1355BRMG0811</v>
          </cell>
          <cell r="D1331" t="str">
            <v>Quản trị thương hiệu</v>
          </cell>
          <cell r="E1331">
            <v>4</v>
          </cell>
          <cell r="F1331">
            <v>51</v>
          </cell>
        </row>
        <row r="1332">
          <cell r="C1332" t="str">
            <v>1353BRMG0811</v>
          </cell>
          <cell r="D1332" t="str">
            <v>Quản trị thương hiệu</v>
          </cell>
          <cell r="E1332">
            <v>4</v>
          </cell>
          <cell r="F1332">
            <v>60</v>
          </cell>
        </row>
        <row r="1333">
          <cell r="C1333" t="str">
            <v>1353BRMG0921</v>
          </cell>
          <cell r="D1333" t="str">
            <v>Quản trị thương hiệu dịch vụ, thương hiệu tập thể, thương hiệu chứng nhận</v>
          </cell>
          <cell r="E1333">
            <v>2</v>
          </cell>
          <cell r="F1333">
            <v>48</v>
          </cell>
        </row>
        <row r="1334">
          <cell r="C1334" t="str">
            <v>1352BRMG0921</v>
          </cell>
          <cell r="D1334" t="str">
            <v>Quản trị thương hiệu dịch vụ, thương hiệu tập thể, thương hiệu chứng nhận</v>
          </cell>
          <cell r="E1334">
            <v>2</v>
          </cell>
          <cell r="F1334">
            <v>59</v>
          </cell>
        </row>
        <row r="1335">
          <cell r="C1335" t="str">
            <v>1351BRMG0921</v>
          </cell>
          <cell r="D1335" t="str">
            <v>Quản trị thương hiệu dịch vụ, thương hiệu tập thể, thương hiệu chứng nhận</v>
          </cell>
          <cell r="E1335">
            <v>2</v>
          </cell>
          <cell r="F1335">
            <v>60</v>
          </cell>
        </row>
        <row r="1336">
          <cell r="C1336" t="str">
            <v>1353QMGM0421</v>
          </cell>
          <cell r="D1336" t="str">
            <v>Quản trị tri thức</v>
          </cell>
          <cell r="E1336">
            <v>2</v>
          </cell>
          <cell r="F1336">
            <v>122</v>
          </cell>
        </row>
        <row r="1337">
          <cell r="C1337" t="str">
            <v>1354EFIN1111</v>
          </cell>
          <cell r="D1337" t="str">
            <v>Tài chính doanh nghiệp thương mại</v>
          </cell>
          <cell r="E1337">
            <v>2</v>
          </cell>
          <cell r="F1337">
            <v>58</v>
          </cell>
        </row>
        <row r="1338">
          <cell r="C1338" t="str">
            <v>1351EFIN1111</v>
          </cell>
          <cell r="D1338" t="str">
            <v>Tài chính doanh nghiệp thương mại</v>
          </cell>
          <cell r="E1338">
            <v>2</v>
          </cell>
          <cell r="F1338">
            <v>110</v>
          </cell>
        </row>
        <row r="1339">
          <cell r="C1339" t="str">
            <v>1352EFIN1111</v>
          </cell>
          <cell r="D1339" t="str">
            <v>Tài chính doanh nghiệp thương mại</v>
          </cell>
          <cell r="E1339">
            <v>2</v>
          </cell>
          <cell r="F1339">
            <v>106</v>
          </cell>
        </row>
        <row r="1340">
          <cell r="C1340" t="str">
            <v>1353EFIN1111</v>
          </cell>
          <cell r="D1340" t="str">
            <v>Tài chính doanh nghiệp thương mại</v>
          </cell>
          <cell r="E1340">
            <v>2</v>
          </cell>
          <cell r="F1340">
            <v>101</v>
          </cell>
        </row>
        <row r="1341">
          <cell r="C1341" t="str">
            <v>1352TMKT0211</v>
          </cell>
          <cell r="D1341" t="str">
            <v>Tâm lý quản trị</v>
          </cell>
          <cell r="E1341">
            <v>2</v>
          </cell>
          <cell r="F1341">
            <v>106</v>
          </cell>
        </row>
        <row r="1342">
          <cell r="C1342" t="str">
            <v>1351TMKT0211</v>
          </cell>
          <cell r="D1342" t="str">
            <v>Tâm lý quản trị</v>
          </cell>
          <cell r="E1342">
            <v>2</v>
          </cell>
          <cell r="F1342">
            <v>71</v>
          </cell>
        </row>
        <row r="1343">
          <cell r="C1343" t="str">
            <v>1353TMKT0211</v>
          </cell>
          <cell r="D1343" t="str">
            <v>Tâm lý quản trị</v>
          </cell>
          <cell r="E1343">
            <v>2</v>
          </cell>
          <cell r="F1343">
            <v>110</v>
          </cell>
        </row>
        <row r="1344">
          <cell r="C1344" t="str">
            <v>1353FMGM0711</v>
          </cell>
          <cell r="D1344" t="str">
            <v>Thanh toán trong TMĐT</v>
          </cell>
          <cell r="E1344">
            <v>1</v>
          </cell>
          <cell r="F1344">
            <v>54</v>
          </cell>
        </row>
        <row r="1345">
          <cell r="C1345" t="str">
            <v>1351FMGM0711</v>
          </cell>
          <cell r="D1345" t="str">
            <v>Thanh toán trong TMĐT</v>
          </cell>
          <cell r="E1345">
            <v>1</v>
          </cell>
          <cell r="F1345">
            <v>110</v>
          </cell>
        </row>
        <row r="1346">
          <cell r="C1346" t="str">
            <v>1352FMGM0711</v>
          </cell>
          <cell r="D1346" t="str">
            <v>Thanh toán trong TMĐT</v>
          </cell>
          <cell r="E1346">
            <v>1</v>
          </cell>
          <cell r="F1346">
            <v>110</v>
          </cell>
        </row>
        <row r="1347">
          <cell r="C1347" t="str">
            <v>1353BKSC0511</v>
          </cell>
          <cell r="D1347" t="str">
            <v>Thị trường kỳ hạn: Tổ chức và quản trị các giao dịch</v>
          </cell>
          <cell r="E1347">
            <v>2</v>
          </cell>
          <cell r="F1347">
            <v>56</v>
          </cell>
        </row>
        <row r="1348">
          <cell r="C1348" t="str">
            <v>1352BKSC0511</v>
          </cell>
          <cell r="D1348" t="str">
            <v>Thị trường kỳ hạn: Tổ chức và quản trị các giao dịch</v>
          </cell>
          <cell r="E1348">
            <v>2</v>
          </cell>
          <cell r="F1348">
            <v>100</v>
          </cell>
        </row>
        <row r="1349">
          <cell r="C1349" t="str">
            <v>1351BKSC0511</v>
          </cell>
          <cell r="D1349" t="str">
            <v>Thị trường kỳ hạn: Tổ chức và quản trị các giao dịch</v>
          </cell>
          <cell r="E1349">
            <v>2</v>
          </cell>
          <cell r="F1349">
            <v>100</v>
          </cell>
        </row>
        <row r="1350">
          <cell r="C1350" t="str">
            <v>1351EACC1311</v>
          </cell>
          <cell r="D1350" t="str">
            <v>Thực hành kế toán trên máy vi tính</v>
          </cell>
          <cell r="E1350">
            <v>1</v>
          </cell>
          <cell r="F1350">
            <v>32</v>
          </cell>
        </row>
        <row r="1351">
          <cell r="C1351" t="str">
            <v>1352EACC1311</v>
          </cell>
          <cell r="D1351" t="str">
            <v>Thực hành kế toán trên máy vi tính</v>
          </cell>
          <cell r="E1351">
            <v>1</v>
          </cell>
          <cell r="F1351">
            <v>32</v>
          </cell>
        </row>
        <row r="1352">
          <cell r="C1352" t="str">
            <v>1353EACC1311</v>
          </cell>
          <cell r="D1352" t="str">
            <v>Thực hành kế toán trên máy vi tính</v>
          </cell>
          <cell r="E1352">
            <v>1</v>
          </cell>
          <cell r="F1352">
            <v>32</v>
          </cell>
        </row>
        <row r="1353">
          <cell r="C1353" t="str">
            <v>1354EACC1311</v>
          </cell>
          <cell r="D1353" t="str">
            <v>Thực hành kế toán trên máy vi tính</v>
          </cell>
          <cell r="E1353">
            <v>1</v>
          </cell>
          <cell r="F1353">
            <v>32</v>
          </cell>
        </row>
        <row r="1354">
          <cell r="C1354" t="str">
            <v>1355EACC1311</v>
          </cell>
          <cell r="D1354" t="str">
            <v>Thực hành kế toán trên máy vi tính</v>
          </cell>
          <cell r="E1354">
            <v>1</v>
          </cell>
          <cell r="F1354">
            <v>32</v>
          </cell>
        </row>
        <row r="1355">
          <cell r="C1355" t="str">
            <v>1356EACC1311</v>
          </cell>
          <cell r="D1355" t="str">
            <v>Thực hành kế toán trên máy vi tính</v>
          </cell>
          <cell r="E1355">
            <v>1</v>
          </cell>
          <cell r="F1355">
            <v>31</v>
          </cell>
        </row>
        <row r="1356">
          <cell r="C1356" t="str">
            <v>1357EACC1311</v>
          </cell>
          <cell r="D1356" t="str">
            <v>Thực hành kế toán trên máy vi tính</v>
          </cell>
          <cell r="E1356">
            <v>1</v>
          </cell>
          <cell r="F1356">
            <v>32</v>
          </cell>
        </row>
        <row r="1357">
          <cell r="C1357" t="str">
            <v>1358EACC1311</v>
          </cell>
          <cell r="D1357" t="str">
            <v>Thực hành kế toán trên máy vi tính</v>
          </cell>
          <cell r="E1357">
            <v>1</v>
          </cell>
          <cell r="F1357">
            <v>31</v>
          </cell>
        </row>
        <row r="1358">
          <cell r="C1358" t="str">
            <v>1361EACC1311</v>
          </cell>
          <cell r="D1358" t="str">
            <v>Thực hành kế toán trên máy vi tính</v>
          </cell>
          <cell r="E1358">
            <v>1</v>
          </cell>
          <cell r="F1358">
            <v>24</v>
          </cell>
        </row>
        <row r="1359">
          <cell r="C1359" t="str">
            <v>1360EACC1311</v>
          </cell>
          <cell r="D1359" t="str">
            <v>Thực hành kế toán trên máy vi tính</v>
          </cell>
          <cell r="E1359">
            <v>1</v>
          </cell>
          <cell r="F1359">
            <v>32</v>
          </cell>
        </row>
        <row r="1360">
          <cell r="C1360" t="str">
            <v>1359EACC1311</v>
          </cell>
          <cell r="D1360" t="str">
            <v>Thực hành kế toán trên máy vi tính</v>
          </cell>
          <cell r="E1360">
            <v>1</v>
          </cell>
          <cell r="F1360">
            <v>32</v>
          </cell>
        </row>
        <row r="1361">
          <cell r="C1361" t="str">
            <v>1362EACC1311</v>
          </cell>
          <cell r="D1361" t="str">
            <v>Thực hành kế toán trên máy vi tính</v>
          </cell>
          <cell r="E1361">
            <v>1</v>
          </cell>
          <cell r="F1361">
            <v>32</v>
          </cell>
        </row>
        <row r="1362">
          <cell r="C1362" t="str">
            <v>1355ENTI0811</v>
          </cell>
          <cell r="D1362" t="str">
            <v>Thực hành phiên dịch Anh - Việt</v>
          </cell>
          <cell r="E1362">
            <v>1</v>
          </cell>
          <cell r="F1362">
            <v>50</v>
          </cell>
        </row>
        <row r="1363">
          <cell r="C1363" t="str">
            <v>1354ENTI0811</v>
          </cell>
          <cell r="D1363" t="str">
            <v>Thực hành phiên dịch Anh - Việt</v>
          </cell>
          <cell r="E1363">
            <v>1</v>
          </cell>
          <cell r="F1363">
            <v>44</v>
          </cell>
        </row>
        <row r="1364">
          <cell r="C1364" t="str">
            <v>1353ENTI0811</v>
          </cell>
          <cell r="D1364" t="str">
            <v>Thực hành phiên dịch Anh - Việt</v>
          </cell>
          <cell r="E1364">
            <v>1</v>
          </cell>
          <cell r="F1364">
            <v>49</v>
          </cell>
        </row>
        <row r="1365">
          <cell r="C1365" t="str">
            <v>1352ENTI0811</v>
          </cell>
          <cell r="D1365" t="str">
            <v>Thực hành phiên dịch Anh - Việt</v>
          </cell>
          <cell r="E1365">
            <v>1</v>
          </cell>
          <cell r="F1365">
            <v>50</v>
          </cell>
        </row>
        <row r="1366">
          <cell r="C1366" t="str">
            <v>1351ENTI0811</v>
          </cell>
          <cell r="D1366" t="str">
            <v>Thực hành phiên dịch Anh - Việt</v>
          </cell>
          <cell r="E1366">
            <v>1</v>
          </cell>
          <cell r="F1366">
            <v>50</v>
          </cell>
        </row>
        <row r="1367">
          <cell r="C1367" t="str">
            <v>1351ENTI0911</v>
          </cell>
          <cell r="D1367" t="str">
            <v>Thực hành phiên dịch Việt - Anh</v>
          </cell>
          <cell r="E1367">
            <v>1</v>
          </cell>
          <cell r="F1367">
            <v>50</v>
          </cell>
        </row>
        <row r="1368">
          <cell r="C1368" t="str">
            <v>1352ENTI0911</v>
          </cell>
          <cell r="D1368" t="str">
            <v>Thực hành phiên dịch Việt - Anh</v>
          </cell>
          <cell r="E1368">
            <v>1</v>
          </cell>
          <cell r="F1368">
            <v>50</v>
          </cell>
        </row>
        <row r="1369">
          <cell r="C1369" t="str">
            <v>1353ENTI0911</v>
          </cell>
          <cell r="D1369" t="str">
            <v>Thực hành phiên dịch Việt - Anh</v>
          </cell>
          <cell r="E1369">
            <v>1</v>
          </cell>
          <cell r="F1369">
            <v>47</v>
          </cell>
        </row>
        <row r="1370">
          <cell r="C1370" t="str">
            <v>1354ENTI0911</v>
          </cell>
          <cell r="D1370" t="str">
            <v>Thực hành phiên dịch Việt - Anh</v>
          </cell>
          <cell r="E1370">
            <v>1</v>
          </cell>
          <cell r="F1370">
            <v>46</v>
          </cell>
        </row>
        <row r="1371">
          <cell r="C1371" t="str">
            <v>1355ENTI0911</v>
          </cell>
          <cell r="D1371" t="str">
            <v>Thực hành phiên dịch Việt - Anh</v>
          </cell>
          <cell r="E1371">
            <v>1</v>
          </cell>
          <cell r="F1371">
            <v>50</v>
          </cell>
        </row>
        <row r="1372">
          <cell r="C1372" t="str">
            <v>1355ECOM0511</v>
          </cell>
          <cell r="D1372" t="str">
            <v>Thực hành quản trị tác nghiệp TMĐT</v>
          </cell>
          <cell r="E1372">
            <v>2</v>
          </cell>
          <cell r="F1372">
            <v>31</v>
          </cell>
        </row>
        <row r="1373">
          <cell r="C1373" t="str">
            <v>1356ECOM0511</v>
          </cell>
          <cell r="D1373" t="str">
            <v>Thực hành quản trị tác nghiệp TMĐT</v>
          </cell>
          <cell r="E1373">
            <v>2</v>
          </cell>
          <cell r="F1373">
            <v>31</v>
          </cell>
        </row>
        <row r="1374">
          <cell r="C1374" t="str">
            <v>1354ECOM0511</v>
          </cell>
          <cell r="D1374" t="str">
            <v>Thực hành quản trị tác nghiệp TMĐT</v>
          </cell>
          <cell r="E1374">
            <v>2</v>
          </cell>
          <cell r="F1374">
            <v>31</v>
          </cell>
        </row>
        <row r="1375">
          <cell r="C1375" t="str">
            <v>1359ECOM0511</v>
          </cell>
          <cell r="D1375" t="str">
            <v>Thực hành quản trị tác nghiệp TMĐT</v>
          </cell>
          <cell r="E1375">
            <v>2</v>
          </cell>
          <cell r="F1375">
            <v>30</v>
          </cell>
        </row>
        <row r="1376">
          <cell r="C1376" t="str">
            <v>1358ECOM0511</v>
          </cell>
          <cell r="D1376" t="str">
            <v>Thực hành quản trị tác nghiệp TMĐT</v>
          </cell>
          <cell r="E1376">
            <v>2</v>
          </cell>
          <cell r="F1376">
            <v>30</v>
          </cell>
        </row>
        <row r="1377">
          <cell r="C1377" t="str">
            <v>1357ECOM0511</v>
          </cell>
          <cell r="D1377" t="str">
            <v>Thực hành quản trị tác nghiệp TMĐT</v>
          </cell>
          <cell r="E1377">
            <v>2</v>
          </cell>
          <cell r="F1377">
            <v>29</v>
          </cell>
        </row>
        <row r="1378">
          <cell r="C1378" t="str">
            <v>1353ECOM0511</v>
          </cell>
          <cell r="D1378" t="str">
            <v>Thực hành quản trị tác nghiệp TMĐT</v>
          </cell>
          <cell r="E1378">
            <v>2</v>
          </cell>
          <cell r="F1378">
            <v>31</v>
          </cell>
        </row>
        <row r="1379">
          <cell r="C1379" t="str">
            <v>1352ECOM0511</v>
          </cell>
          <cell r="D1379" t="str">
            <v>Thực hành quản trị tác nghiệp TMĐT</v>
          </cell>
          <cell r="E1379">
            <v>2</v>
          </cell>
          <cell r="F1379">
            <v>31</v>
          </cell>
        </row>
        <row r="1380">
          <cell r="C1380" t="str">
            <v>1351ECOM0511</v>
          </cell>
          <cell r="D1380" t="str">
            <v>Thực hành quản trị tác nghiệp TMĐT</v>
          </cell>
          <cell r="E1380">
            <v>2</v>
          </cell>
          <cell r="F1380">
            <v>31</v>
          </cell>
        </row>
        <row r="1381">
          <cell r="C1381" t="str">
            <v>1351BMKT1911</v>
          </cell>
          <cell r="D1381" t="str">
            <v>Tình huống Marketing thương mại</v>
          </cell>
          <cell r="E1381">
            <v>1</v>
          </cell>
          <cell r="F1381">
            <v>59</v>
          </cell>
        </row>
        <row r="1382">
          <cell r="C1382" t="str">
            <v>1352BMKT1911</v>
          </cell>
          <cell r="D1382" t="str">
            <v>Tình huống Marketing thương mại</v>
          </cell>
          <cell r="E1382">
            <v>1</v>
          </cell>
          <cell r="F1382">
            <v>57</v>
          </cell>
        </row>
        <row r="1383">
          <cell r="C1383" t="str">
            <v>1353BMKT1911</v>
          </cell>
          <cell r="D1383" t="str">
            <v>Tình huống Marketing thương mại</v>
          </cell>
          <cell r="E1383">
            <v>1</v>
          </cell>
          <cell r="F1383">
            <v>60</v>
          </cell>
        </row>
        <row r="1384">
          <cell r="C1384" t="str">
            <v>1354BMKT1911</v>
          </cell>
          <cell r="D1384" t="str">
            <v>Tình huống Marketing thương mại</v>
          </cell>
          <cell r="E1384">
            <v>1</v>
          </cell>
          <cell r="F1384">
            <v>60</v>
          </cell>
        </row>
        <row r="1385">
          <cell r="C1385" t="str">
            <v>1355BMKT1911</v>
          </cell>
          <cell r="D1385" t="str">
            <v>Tình huống Marketing thương mại</v>
          </cell>
          <cell r="E1385">
            <v>1</v>
          </cell>
          <cell r="F1385">
            <v>59</v>
          </cell>
        </row>
        <row r="1386">
          <cell r="C1386" t="str">
            <v>1353HRMG1111</v>
          </cell>
          <cell r="D1386" t="str">
            <v>Tình huống quản trị nhân lực DN thương mại, DV</v>
          </cell>
          <cell r="E1386">
            <v>1</v>
          </cell>
          <cell r="F1386">
            <v>61</v>
          </cell>
        </row>
        <row r="1387">
          <cell r="C1387" t="str">
            <v>1352HRMG1111</v>
          </cell>
          <cell r="D1387" t="str">
            <v>Tình huống quản trị nhân lực DN thương mại, DV</v>
          </cell>
          <cell r="E1387">
            <v>1</v>
          </cell>
          <cell r="F1387">
            <v>65</v>
          </cell>
        </row>
        <row r="1388">
          <cell r="C1388" t="str">
            <v>1351HRMG1111</v>
          </cell>
          <cell r="D1388" t="str">
            <v>Tình huống quản trị nhân lực DN thương mại, DV</v>
          </cell>
          <cell r="E1388">
            <v>1</v>
          </cell>
          <cell r="F1388">
            <v>62</v>
          </cell>
        </row>
        <row r="1389">
          <cell r="C1389" t="str">
            <v>1351TEMG0811</v>
          </cell>
          <cell r="D1389" t="str">
            <v>Tình huống quản trị tác nghiệp DN du lịch</v>
          </cell>
          <cell r="E1389">
            <v>1</v>
          </cell>
          <cell r="F1389">
            <v>120</v>
          </cell>
        </row>
        <row r="1390">
          <cell r="C1390" t="str">
            <v>1352TEMG0811</v>
          </cell>
          <cell r="D1390" t="str">
            <v>Tình huống quản trị tác nghiệp DN du lịch</v>
          </cell>
          <cell r="E1390">
            <v>1</v>
          </cell>
          <cell r="F1390">
            <v>102</v>
          </cell>
        </row>
        <row r="1391">
          <cell r="C1391" t="str">
            <v>1353TEMG0811</v>
          </cell>
          <cell r="D1391" t="str">
            <v>Tình huống quản trị tác nghiệp DN du lịch</v>
          </cell>
          <cell r="E1391">
            <v>1</v>
          </cell>
          <cell r="F1391">
            <v>116</v>
          </cell>
        </row>
        <row r="1392">
          <cell r="C1392" t="str">
            <v>1354CEMG0811</v>
          </cell>
          <cell r="D1392" t="str">
            <v>Tình huống quản trị tác nghiệp DN thương mại</v>
          </cell>
          <cell r="E1392">
            <v>1</v>
          </cell>
          <cell r="F1392">
            <v>54</v>
          </cell>
        </row>
        <row r="1393">
          <cell r="C1393" t="str">
            <v>1355CEMG0811</v>
          </cell>
          <cell r="D1393" t="str">
            <v>Tình huống quản trị tác nghiệp DN thương mại</v>
          </cell>
          <cell r="E1393">
            <v>1</v>
          </cell>
          <cell r="F1393">
            <v>53</v>
          </cell>
        </row>
        <row r="1394">
          <cell r="C1394" t="str">
            <v>1353CEMG0811</v>
          </cell>
          <cell r="D1394" t="str">
            <v>Tình huống quản trị tác nghiệp DN thương mại</v>
          </cell>
          <cell r="E1394">
            <v>1</v>
          </cell>
          <cell r="F1394">
            <v>60</v>
          </cell>
        </row>
        <row r="1395">
          <cell r="C1395" t="str">
            <v>1352CEMG0811</v>
          </cell>
          <cell r="D1395" t="str">
            <v>Tình huống quản trị tác nghiệp DN thương mại</v>
          </cell>
          <cell r="E1395">
            <v>1</v>
          </cell>
          <cell r="F1395">
            <v>60</v>
          </cell>
        </row>
        <row r="1396">
          <cell r="C1396" t="str">
            <v>1351CEMG0811</v>
          </cell>
          <cell r="D1396" t="str">
            <v>Tình huống quản trị tác nghiệp DN thương mại</v>
          </cell>
          <cell r="E1396">
            <v>1</v>
          </cell>
          <cell r="F1396">
            <v>60</v>
          </cell>
        </row>
        <row r="1397">
          <cell r="C1397" t="str">
            <v>1351BLOG1111</v>
          </cell>
          <cell r="D1397" t="str">
            <v>Tổ chức hệ thống thông tin thị trường và thương mại vĩ mô</v>
          </cell>
          <cell r="E1397">
            <v>2</v>
          </cell>
          <cell r="F1397">
            <v>104</v>
          </cell>
        </row>
        <row r="1398">
          <cell r="C1398" t="str">
            <v>1352BLOG1111</v>
          </cell>
          <cell r="D1398" t="str">
            <v>Tổ chức hệ thống thông tin thị trường và thương mại vĩ mô</v>
          </cell>
          <cell r="E1398">
            <v>2</v>
          </cell>
          <cell r="F1398">
            <v>113</v>
          </cell>
        </row>
        <row r="1399">
          <cell r="C1399" t="str">
            <v>1351HRMG0911</v>
          </cell>
          <cell r="D1399" t="str">
            <v>Trả công lao động </v>
          </cell>
          <cell r="E1399">
            <v>2</v>
          </cell>
          <cell r="F1399">
            <v>65</v>
          </cell>
        </row>
        <row r="1400">
          <cell r="C1400" t="str">
            <v>1352HRMG0911</v>
          </cell>
          <cell r="D1400" t="str">
            <v>Trả công lao động </v>
          </cell>
          <cell r="E1400">
            <v>2</v>
          </cell>
          <cell r="F1400">
            <v>62</v>
          </cell>
        </row>
        <row r="1401">
          <cell r="C1401" t="str">
            <v>1353HRMG0911</v>
          </cell>
          <cell r="D1401" t="str">
            <v>Trả công lao động </v>
          </cell>
          <cell r="E1401">
            <v>2</v>
          </cell>
          <cell r="F1401">
            <v>60</v>
          </cell>
        </row>
        <row r="1402">
          <cell r="C1402" t="str">
            <v>1352MAGM0311</v>
          </cell>
          <cell r="D1402" t="str">
            <v>Truyền thông marketing tích hợp</v>
          </cell>
          <cell r="E1402">
            <v>3</v>
          </cell>
          <cell r="F1402">
            <v>58</v>
          </cell>
        </row>
        <row r="1403">
          <cell r="C1403" t="str">
            <v>1351MAGM0311</v>
          </cell>
          <cell r="D1403" t="str">
            <v>Truyền thông marketing tích hợp</v>
          </cell>
          <cell r="E1403">
            <v>3</v>
          </cell>
          <cell r="F1403">
            <v>109</v>
          </cell>
        </row>
        <row r="1404">
          <cell r="C1404" t="str">
            <v>1352ENTI0411</v>
          </cell>
          <cell r="D1404" t="str">
            <v>Văn hóa Anh</v>
          </cell>
          <cell r="E1404">
            <v>2</v>
          </cell>
          <cell r="F1404">
            <v>121</v>
          </cell>
        </row>
        <row r="1405">
          <cell r="C1405" t="str">
            <v>1351ENTI0411</v>
          </cell>
          <cell r="D1405" t="str">
            <v>Văn hóa Anh</v>
          </cell>
          <cell r="E1405">
            <v>2</v>
          </cell>
          <cell r="F1405">
            <v>122</v>
          </cell>
        </row>
        <row r="1406">
          <cell r="C1406" t="str">
            <v>1351CEMG2011</v>
          </cell>
          <cell r="D1406" t="str">
            <v>Văn hóa lao động trong doanh nghiệp TM, DV</v>
          </cell>
          <cell r="E1406">
            <v>2</v>
          </cell>
          <cell r="F1406">
            <v>57</v>
          </cell>
        </row>
        <row r="1407">
          <cell r="C1407" t="str">
            <v>1353CEMG2011</v>
          </cell>
          <cell r="D1407" t="str">
            <v>Văn hóa lao động trong doanh nghiệp TM, DV</v>
          </cell>
          <cell r="E1407">
            <v>2</v>
          </cell>
          <cell r="F1407">
            <v>65</v>
          </cell>
        </row>
        <row r="1408">
          <cell r="C1408" t="str">
            <v>1352CEMG2011</v>
          </cell>
          <cell r="D1408" t="str">
            <v>Văn hóa lao động trong doanh nghiệp TM, DV</v>
          </cell>
          <cell r="E1408">
            <v>2</v>
          </cell>
          <cell r="F1408">
            <v>65</v>
          </cell>
        </row>
        <row r="1409">
          <cell r="C1409" t="str">
            <v>1352ENTI0511</v>
          </cell>
          <cell r="D1409" t="str">
            <v>Văn hóa Mỹ</v>
          </cell>
          <cell r="E1409">
            <v>2</v>
          </cell>
          <cell r="F1409">
            <v>120</v>
          </cell>
        </row>
        <row r="1410">
          <cell r="C1410" t="str">
            <v>1351ENTI0511</v>
          </cell>
          <cell r="D1410" t="str">
            <v>Văn hóa Mỹ</v>
          </cell>
          <cell r="E1410">
            <v>2</v>
          </cell>
          <cell r="F1410">
            <v>123</v>
          </cell>
        </row>
        <row r="1411">
          <cell r="C1411" t="str">
            <v>1351ENPR1311</v>
          </cell>
          <cell r="D1411" t="str">
            <v>Văn học Anh - Mỹ</v>
          </cell>
          <cell r="E1411">
            <v>2</v>
          </cell>
          <cell r="F1411">
            <v>122</v>
          </cell>
        </row>
        <row r="1412">
          <cell r="C1412" t="str">
            <v>1352ENPR1311</v>
          </cell>
          <cell r="D1412" t="str">
            <v>Văn học Anh - Mỹ</v>
          </cell>
          <cell r="E1412">
            <v>2</v>
          </cell>
          <cell r="F1412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187"/>
  <sheetViews>
    <sheetView tabSelected="1" workbookViewId="0" topLeftCell="A1141">
      <selection activeCell="A91" sqref="A91:IV92"/>
    </sheetView>
  </sheetViews>
  <sheetFormatPr defaultColWidth="9.140625" defaultRowHeight="12.75"/>
  <cols>
    <col min="1" max="1" width="6.00390625" style="3" customWidth="1"/>
    <col min="2" max="2" width="6.28125" style="3" hidden="1" customWidth="1"/>
    <col min="3" max="3" width="52.8515625" style="27" customWidth="1"/>
    <col min="4" max="4" width="7.7109375" style="4" customWidth="1"/>
    <col min="5" max="5" width="20.7109375" style="24" customWidth="1"/>
    <col min="6" max="6" width="5.8515625" style="3" hidden="1" customWidth="1"/>
    <col min="7" max="7" width="14.140625" style="3" hidden="1" customWidth="1"/>
    <col min="8" max="8" width="6.28125" style="4" hidden="1" customWidth="1"/>
    <col min="9" max="9" width="7.7109375" style="4" customWidth="1"/>
    <col min="10" max="11" width="2.8515625" style="3" hidden="1" customWidth="1"/>
    <col min="12" max="12" width="3.421875" style="3" hidden="1" customWidth="1"/>
    <col min="13" max="13" width="4.57421875" style="3" hidden="1" customWidth="1"/>
    <col min="14" max="15" width="4.00390625" style="3" hidden="1" customWidth="1"/>
    <col min="16" max="33" width="2.8515625" style="3" hidden="1" customWidth="1"/>
    <col min="34" max="34" width="3.8515625" style="3" hidden="1" customWidth="1"/>
    <col min="35" max="35" width="3.7109375" style="3" hidden="1" customWidth="1"/>
    <col min="36" max="36" width="3.421875" style="3" hidden="1" customWidth="1"/>
    <col min="37" max="37" width="3.7109375" style="3" hidden="1" customWidth="1"/>
    <col min="38" max="39" width="3.421875" style="3" hidden="1" customWidth="1"/>
    <col min="40" max="41" width="2.8515625" style="3" hidden="1" customWidth="1"/>
    <col min="42" max="42" width="6.57421875" style="3" hidden="1" customWidth="1"/>
    <col min="43" max="44" width="6.421875" style="3" hidden="1" customWidth="1"/>
    <col min="45" max="45" width="44.00390625" style="3" hidden="1" customWidth="1"/>
    <col min="46" max="46" width="6.28125" style="3" hidden="1" customWidth="1"/>
    <col min="47" max="47" width="6.421875" style="3" customWidth="1"/>
    <col min="48" max="48" width="16.8515625" style="3" customWidth="1"/>
    <col min="49" max="49" width="10.57421875" style="3" customWidth="1"/>
    <col min="50" max="50" width="14.00390625" style="3" customWidth="1"/>
    <col min="51" max="51" width="22.57421875" style="3" customWidth="1"/>
    <col min="52" max="52" width="28.8515625" style="3" customWidth="1"/>
    <col min="53" max="53" width="7.8515625" style="6" hidden="1" customWidth="1"/>
    <col min="54" max="54" width="8.28125" style="3" hidden="1" customWidth="1"/>
    <col min="55" max="55" width="7.7109375" style="6" hidden="1" customWidth="1"/>
    <col min="56" max="56" width="8.7109375" style="3" hidden="1" customWidth="1"/>
    <col min="57" max="57" width="7.28125" style="6" hidden="1" customWidth="1"/>
    <col min="58" max="58" width="8.8515625" style="3" hidden="1" customWidth="1"/>
    <col min="59" max="59" width="7.8515625" style="6" hidden="1" customWidth="1"/>
    <col min="60" max="60" width="8.421875" style="3" hidden="1" customWidth="1"/>
    <col min="61" max="61" width="7.7109375" style="6" hidden="1" customWidth="1"/>
    <col min="62" max="62" width="8.421875" style="3" hidden="1" customWidth="1"/>
    <col min="63" max="63" width="13.140625" style="26" hidden="1" customWidth="1"/>
    <col min="64" max="64" width="12.57421875" style="26" hidden="1" customWidth="1"/>
    <col min="65" max="65" width="6.57421875" style="4" customWidth="1"/>
    <col min="66" max="66" width="6.57421875" style="3" hidden="1" customWidth="1"/>
    <col min="67" max="67" width="6.00390625" style="8" hidden="1" customWidth="1"/>
    <col min="68" max="68" width="7.8515625" style="3" hidden="1" customWidth="1"/>
    <col min="69" max="69" width="14.7109375" style="3" hidden="1" customWidth="1"/>
    <col min="70" max="70" width="15.57421875" style="3" hidden="1" customWidth="1"/>
    <col min="71" max="71" width="10.00390625" style="27" hidden="1" customWidth="1"/>
    <col min="72" max="74" width="0" style="3" hidden="1" customWidth="1"/>
    <col min="75" max="16384" width="9.140625" style="3" customWidth="1"/>
  </cols>
  <sheetData>
    <row r="1" spans="1:71" ht="33" customHeight="1">
      <c r="A1" s="1"/>
      <c r="B1" s="1"/>
      <c r="C1" s="2" t="s">
        <v>0</v>
      </c>
      <c r="D1" s="2"/>
      <c r="E1" s="2"/>
      <c r="AV1" s="5" t="s">
        <v>1</v>
      </c>
      <c r="AW1" s="5"/>
      <c r="AX1" s="5"/>
      <c r="AY1" s="5"/>
      <c r="AZ1" s="5"/>
      <c r="BC1" s="7"/>
      <c r="BD1" s="7"/>
      <c r="BE1" s="7"/>
      <c r="BF1" s="7"/>
      <c r="BG1" s="7"/>
      <c r="BH1" s="7"/>
      <c r="BI1" s="7"/>
      <c r="BJ1" s="7"/>
      <c r="BK1" s="7"/>
      <c r="BL1" s="7"/>
      <c r="BO1" s="8" t="s">
        <v>2</v>
      </c>
      <c r="BS1" s="3"/>
    </row>
    <row r="2" spans="1:71" ht="29.25" customHeight="1">
      <c r="A2" s="1"/>
      <c r="B2" s="1"/>
      <c r="C2" s="9" t="s">
        <v>3</v>
      </c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1" t="s">
        <v>4</v>
      </c>
      <c r="AW2" s="11"/>
      <c r="AX2" s="11"/>
      <c r="AY2" s="11"/>
      <c r="AZ2" s="11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S2" s="3"/>
    </row>
    <row r="3" spans="1:71" ht="22.5" customHeight="1">
      <c r="A3" s="1"/>
      <c r="B3" s="1"/>
      <c r="C3" s="12" t="s">
        <v>5</v>
      </c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S3" s="3"/>
    </row>
    <row r="4" spans="1:71" ht="22.5" customHeight="1">
      <c r="A4" s="1"/>
      <c r="B4" s="1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S4" s="3"/>
    </row>
    <row r="5" spans="3:71" s="16" customFormat="1" ht="41.25" customHeight="1">
      <c r="C5" s="17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"/>
      <c r="BC5" s="18"/>
      <c r="BE5" s="18"/>
      <c r="BG5" s="18"/>
      <c r="BI5" s="18"/>
      <c r="BK5" s="19"/>
      <c r="BL5" s="19"/>
      <c r="BM5" s="20"/>
      <c r="BO5" s="21"/>
      <c r="BS5" s="22"/>
    </row>
    <row r="6" spans="3:53" ht="24" customHeight="1">
      <c r="C6" s="23" t="s">
        <v>7</v>
      </c>
      <c r="BA6" s="25"/>
    </row>
    <row r="7" spans="3:53" ht="24" customHeight="1">
      <c r="C7" s="23" t="s">
        <v>8</v>
      </c>
      <c r="BA7" s="25"/>
    </row>
    <row r="8" spans="1:78" ht="27" customHeight="1">
      <c r="A8" s="28" t="s">
        <v>9</v>
      </c>
      <c r="B8" s="28" t="s">
        <v>9</v>
      </c>
      <c r="C8" s="29" t="s">
        <v>10</v>
      </c>
      <c r="D8" s="28" t="s">
        <v>11</v>
      </c>
      <c r="E8" s="30" t="s">
        <v>12</v>
      </c>
      <c r="F8" s="31" t="s">
        <v>12</v>
      </c>
      <c r="G8" s="31"/>
      <c r="H8" s="28" t="s">
        <v>13</v>
      </c>
      <c r="I8" s="28" t="s">
        <v>14</v>
      </c>
      <c r="J8" s="32" t="s">
        <v>15</v>
      </c>
      <c r="K8" s="32" t="s">
        <v>15</v>
      </c>
      <c r="L8" s="32">
        <v>46</v>
      </c>
      <c r="M8" s="32">
        <v>47</v>
      </c>
      <c r="N8" s="32">
        <v>48</v>
      </c>
      <c r="O8" s="32">
        <v>49</v>
      </c>
      <c r="P8" s="32" t="s">
        <v>16</v>
      </c>
      <c r="Q8" s="32" t="s">
        <v>17</v>
      </c>
      <c r="R8" s="32" t="s">
        <v>18</v>
      </c>
      <c r="S8" s="32" t="s">
        <v>19</v>
      </c>
      <c r="T8" s="32" t="s">
        <v>2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25</v>
      </c>
      <c r="AA8" s="32" t="s">
        <v>26</v>
      </c>
      <c r="AB8" s="32" t="s">
        <v>27</v>
      </c>
      <c r="AC8" s="32" t="s">
        <v>28</v>
      </c>
      <c r="AD8" s="32" t="s">
        <v>29</v>
      </c>
      <c r="AE8" s="32" t="s">
        <v>30</v>
      </c>
      <c r="AF8" s="32" t="s">
        <v>31</v>
      </c>
      <c r="AG8" s="32" t="s">
        <v>32</v>
      </c>
      <c r="AH8" s="28" t="s">
        <v>33</v>
      </c>
      <c r="AI8" s="28"/>
      <c r="AJ8" s="28"/>
      <c r="AK8" s="28" t="s">
        <v>34</v>
      </c>
      <c r="AL8" s="28"/>
      <c r="AM8" s="28"/>
      <c r="AN8" s="32" t="s">
        <v>35</v>
      </c>
      <c r="AO8" s="32" t="s">
        <v>36</v>
      </c>
      <c r="AP8" s="28" t="s">
        <v>37</v>
      </c>
      <c r="AQ8" s="28" t="s">
        <v>38</v>
      </c>
      <c r="AR8" s="32"/>
      <c r="AS8" s="32" t="s">
        <v>39</v>
      </c>
      <c r="AT8" s="32"/>
      <c r="AU8" s="28" t="s">
        <v>38</v>
      </c>
      <c r="AV8" s="33" t="s">
        <v>40</v>
      </c>
      <c r="AW8" s="33" t="s">
        <v>41</v>
      </c>
      <c r="AX8" s="33" t="s">
        <v>42</v>
      </c>
      <c r="AY8" s="34" t="s">
        <v>43</v>
      </c>
      <c r="AZ8" s="33" t="s">
        <v>44</v>
      </c>
      <c r="BA8" s="31" t="s">
        <v>45</v>
      </c>
      <c r="BB8" s="31"/>
      <c r="BC8" s="31" t="s">
        <v>46</v>
      </c>
      <c r="BD8" s="31"/>
      <c r="BE8" s="31" t="s">
        <v>47</v>
      </c>
      <c r="BF8" s="31"/>
      <c r="BG8" s="31" t="s">
        <v>48</v>
      </c>
      <c r="BH8" s="31"/>
      <c r="BI8" s="31" t="s">
        <v>49</v>
      </c>
      <c r="BJ8" s="31"/>
      <c r="BK8" s="28" t="s">
        <v>50</v>
      </c>
      <c r="BL8" s="28"/>
      <c r="BM8" s="35" t="s">
        <v>51</v>
      </c>
      <c r="BN8" s="35" t="s">
        <v>52</v>
      </c>
      <c r="BO8" s="36" t="s">
        <v>53</v>
      </c>
      <c r="BP8" s="36"/>
      <c r="BQ8" s="36"/>
      <c r="BR8" s="36"/>
      <c r="BS8" s="37" t="s">
        <v>10</v>
      </c>
      <c r="BT8" s="38"/>
      <c r="BU8" s="38"/>
      <c r="BV8" s="38"/>
      <c r="BW8" s="38"/>
      <c r="BX8" s="38"/>
      <c r="BY8" s="38"/>
      <c r="BZ8" s="38"/>
    </row>
    <row r="9" spans="1:78" ht="25.5" customHeight="1">
      <c r="A9" s="28"/>
      <c r="B9" s="28"/>
      <c r="C9" s="29"/>
      <c r="D9" s="28"/>
      <c r="E9" s="30"/>
      <c r="F9" s="31"/>
      <c r="G9" s="31"/>
      <c r="H9" s="28"/>
      <c r="I9" s="28"/>
      <c r="J9" s="32" t="s">
        <v>54</v>
      </c>
      <c r="K9" s="32" t="s">
        <v>55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>
        <v>14</v>
      </c>
      <c r="AI9" s="32">
        <v>15</v>
      </c>
      <c r="AJ9" s="32">
        <v>16</v>
      </c>
      <c r="AK9" s="32">
        <v>14</v>
      </c>
      <c r="AL9" s="32">
        <v>15</v>
      </c>
      <c r="AM9" s="32">
        <v>16</v>
      </c>
      <c r="AN9" s="32"/>
      <c r="AO9" s="32"/>
      <c r="AP9" s="30"/>
      <c r="AQ9" s="30"/>
      <c r="AR9" s="39"/>
      <c r="AS9" s="39"/>
      <c r="AT9" s="39"/>
      <c r="AU9" s="30"/>
      <c r="AV9" s="40"/>
      <c r="AW9" s="40"/>
      <c r="AX9" s="40"/>
      <c r="AY9" s="41"/>
      <c r="AZ9" s="40"/>
      <c r="BA9" s="42" t="s">
        <v>56</v>
      </c>
      <c r="BB9" s="39" t="s">
        <v>57</v>
      </c>
      <c r="BC9" s="42" t="s">
        <v>58</v>
      </c>
      <c r="BD9" s="39" t="s">
        <v>57</v>
      </c>
      <c r="BE9" s="42" t="s">
        <v>56</v>
      </c>
      <c r="BF9" s="39" t="s">
        <v>57</v>
      </c>
      <c r="BG9" s="42" t="s">
        <v>58</v>
      </c>
      <c r="BH9" s="39" t="s">
        <v>59</v>
      </c>
      <c r="BI9" s="42" t="s">
        <v>56</v>
      </c>
      <c r="BJ9" s="39" t="s">
        <v>57</v>
      </c>
      <c r="BK9" s="43" t="s">
        <v>60</v>
      </c>
      <c r="BL9" s="43" t="s">
        <v>61</v>
      </c>
      <c r="BM9" s="44"/>
      <c r="BN9" s="45"/>
      <c r="BO9" s="36"/>
      <c r="BP9" s="36"/>
      <c r="BQ9" s="36"/>
      <c r="BR9" s="36" t="s">
        <v>62</v>
      </c>
      <c r="BS9" s="37"/>
      <c r="BT9" s="38"/>
      <c r="BU9" s="38"/>
      <c r="BV9" s="38" t="s">
        <v>63</v>
      </c>
      <c r="BW9" s="38"/>
      <c r="BX9" s="38"/>
      <c r="BY9" s="38"/>
      <c r="BZ9" s="38"/>
    </row>
    <row r="10" spans="1:72" ht="23.25" customHeight="1">
      <c r="A10" s="46">
        <v>1</v>
      </c>
      <c r="B10" s="46">
        <v>10</v>
      </c>
      <c r="C10" s="47" t="s">
        <v>64</v>
      </c>
      <c r="D10" s="48">
        <v>2</v>
      </c>
      <c r="E10" s="49" t="str">
        <f aca="true" t="shared" si="0" ref="E10:E73">F10&amp;G10</f>
        <v>1351BMGM0411</v>
      </c>
      <c r="F10" s="50">
        <v>1351</v>
      </c>
      <c r="G10" s="51" t="s">
        <v>65</v>
      </c>
      <c r="H10" s="52" t="s">
        <v>66</v>
      </c>
      <c r="I10" s="53" t="s">
        <v>67</v>
      </c>
      <c r="J10" s="53"/>
      <c r="K10" s="53"/>
      <c r="L10" s="46">
        <v>1</v>
      </c>
      <c r="M10" s="46"/>
      <c r="N10" s="46"/>
      <c r="O10" s="46"/>
      <c r="P10" s="46">
        <v>1</v>
      </c>
      <c r="Q10" s="46"/>
      <c r="R10" s="46">
        <v>1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5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4">
        <v>110</v>
      </c>
      <c r="AQ10" s="55">
        <f>VLOOKUP(E10,'[1]LopHocPhan'!C$2:F$1412,4,FALSE)</f>
        <v>86</v>
      </c>
      <c r="AR10" s="56">
        <f aca="true" t="shared" si="1" ref="AR10:AR56">AP10-AQ10</f>
        <v>24</v>
      </c>
      <c r="AS10" s="55"/>
      <c r="AT10" s="55"/>
      <c r="AU10" s="55">
        <f aca="true" t="shared" si="2" ref="AU10:AU56">AQ10</f>
        <v>86</v>
      </c>
      <c r="AV10" s="57" t="s">
        <v>68</v>
      </c>
      <c r="AW10" s="55">
        <v>2</v>
      </c>
      <c r="AX10" s="55" t="s">
        <v>69</v>
      </c>
      <c r="AY10" s="58"/>
      <c r="AZ10" s="58" t="s">
        <v>70</v>
      </c>
      <c r="BA10" s="46"/>
      <c r="BB10" s="46"/>
      <c r="BC10" s="46"/>
      <c r="BD10" s="46"/>
      <c r="BE10" s="46"/>
      <c r="BF10" s="46"/>
      <c r="BG10" s="46" t="s">
        <v>71</v>
      </c>
      <c r="BH10" s="46" t="s">
        <v>72</v>
      </c>
      <c r="BI10" s="46"/>
      <c r="BJ10" s="46"/>
      <c r="BK10" s="58" t="s">
        <v>73</v>
      </c>
      <c r="BL10" s="58" t="s">
        <v>74</v>
      </c>
      <c r="BM10" s="59">
        <v>1</v>
      </c>
      <c r="BN10" s="60"/>
      <c r="BO10" s="36">
        <v>46</v>
      </c>
      <c r="BP10" s="61"/>
      <c r="BQ10" s="62"/>
      <c r="BR10" s="62"/>
      <c r="BS10" s="63"/>
      <c r="BT10" s="58" t="s">
        <v>75</v>
      </c>
    </row>
    <row r="11" spans="1:72" ht="23.25" customHeight="1">
      <c r="A11" s="46">
        <v>2</v>
      </c>
      <c r="B11" s="46">
        <v>11</v>
      </c>
      <c r="C11" s="47" t="s">
        <v>64</v>
      </c>
      <c r="D11" s="48">
        <v>2</v>
      </c>
      <c r="E11" s="49" t="str">
        <f t="shared" si="0"/>
        <v>1352BMGM0411</v>
      </c>
      <c r="F11" s="50">
        <v>1352</v>
      </c>
      <c r="G11" s="51" t="s">
        <v>65</v>
      </c>
      <c r="H11" s="52" t="s">
        <v>66</v>
      </c>
      <c r="I11" s="53" t="s">
        <v>67</v>
      </c>
      <c r="J11" s="53"/>
      <c r="K11" s="53"/>
      <c r="L11" s="46">
        <v>1</v>
      </c>
      <c r="M11" s="46"/>
      <c r="N11" s="46"/>
      <c r="O11" s="46"/>
      <c r="P11" s="46">
        <v>1</v>
      </c>
      <c r="Q11" s="46"/>
      <c r="R11" s="46">
        <v>1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53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4">
        <v>110</v>
      </c>
      <c r="AQ11" s="55">
        <f>VLOOKUP(E11,'[1]LopHocPhan'!C$2:F$1412,4,FALSE)</f>
        <v>110</v>
      </c>
      <c r="AR11" s="56">
        <f t="shared" si="1"/>
        <v>0</v>
      </c>
      <c r="AS11" s="55"/>
      <c r="AT11" s="55"/>
      <c r="AU11" s="55">
        <f t="shared" si="2"/>
        <v>110</v>
      </c>
      <c r="AV11" s="57" t="s">
        <v>76</v>
      </c>
      <c r="AW11" s="55">
        <v>2</v>
      </c>
      <c r="AX11" s="55" t="s">
        <v>77</v>
      </c>
      <c r="AY11" s="58"/>
      <c r="AZ11" s="58" t="s">
        <v>78</v>
      </c>
      <c r="BA11" s="46"/>
      <c r="BB11" s="46"/>
      <c r="BC11" s="46"/>
      <c r="BD11" s="46"/>
      <c r="BE11" s="46"/>
      <c r="BF11" s="46"/>
      <c r="BG11" s="46" t="s">
        <v>71</v>
      </c>
      <c r="BH11" s="46" t="s">
        <v>79</v>
      </c>
      <c r="BI11" s="46"/>
      <c r="BJ11" s="46"/>
      <c r="BK11" s="58" t="s">
        <v>73</v>
      </c>
      <c r="BL11" s="58" t="s">
        <v>74</v>
      </c>
      <c r="BM11" s="59">
        <v>1</v>
      </c>
      <c r="BN11" s="60"/>
      <c r="BO11" s="36">
        <v>46</v>
      </c>
      <c r="BP11" s="61"/>
      <c r="BQ11" s="62"/>
      <c r="BR11" s="62"/>
      <c r="BS11" s="63"/>
      <c r="BT11" s="58" t="s">
        <v>75</v>
      </c>
    </row>
    <row r="12" spans="1:72" ht="23.25" customHeight="1">
      <c r="A12" s="46">
        <v>3</v>
      </c>
      <c r="B12" s="46">
        <v>12</v>
      </c>
      <c r="C12" s="47" t="s">
        <v>64</v>
      </c>
      <c r="D12" s="48">
        <v>2</v>
      </c>
      <c r="E12" s="49" t="str">
        <f t="shared" si="0"/>
        <v>1353BMGM0411</v>
      </c>
      <c r="F12" s="50">
        <v>1353</v>
      </c>
      <c r="G12" s="51" t="s">
        <v>65</v>
      </c>
      <c r="H12" s="52" t="s">
        <v>66</v>
      </c>
      <c r="I12" s="53" t="s">
        <v>67</v>
      </c>
      <c r="J12" s="53"/>
      <c r="K12" s="53"/>
      <c r="L12" s="46">
        <v>1</v>
      </c>
      <c r="M12" s="46"/>
      <c r="N12" s="46"/>
      <c r="O12" s="46"/>
      <c r="P12" s="46">
        <v>1</v>
      </c>
      <c r="Q12" s="46"/>
      <c r="R12" s="46">
        <v>1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53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54">
        <v>110</v>
      </c>
      <c r="AQ12" s="55">
        <f>VLOOKUP(E12,'[1]LopHocPhan'!C$2:F$1412,4,FALSE)</f>
        <v>92</v>
      </c>
      <c r="AR12" s="56">
        <f t="shared" si="1"/>
        <v>18</v>
      </c>
      <c r="AS12" s="55"/>
      <c r="AT12" s="55"/>
      <c r="AU12" s="55">
        <f t="shared" si="2"/>
        <v>92</v>
      </c>
      <c r="AV12" s="57" t="s">
        <v>80</v>
      </c>
      <c r="AW12" s="55">
        <v>2</v>
      </c>
      <c r="AX12" s="55" t="s">
        <v>81</v>
      </c>
      <c r="AY12" s="58"/>
      <c r="AZ12" s="58"/>
      <c r="BA12" s="46"/>
      <c r="BB12" s="46"/>
      <c r="BC12" s="46"/>
      <c r="BD12" s="46"/>
      <c r="BE12" s="46"/>
      <c r="BF12" s="46"/>
      <c r="BG12" s="46" t="s">
        <v>71</v>
      </c>
      <c r="BH12" s="46" t="s">
        <v>82</v>
      </c>
      <c r="BI12" s="46"/>
      <c r="BJ12" s="46"/>
      <c r="BK12" s="58" t="s">
        <v>73</v>
      </c>
      <c r="BL12" s="58" t="s">
        <v>74</v>
      </c>
      <c r="BM12" s="59">
        <v>1</v>
      </c>
      <c r="BN12" s="60"/>
      <c r="BO12" s="36">
        <v>46</v>
      </c>
      <c r="BP12" s="61"/>
      <c r="BQ12" s="62"/>
      <c r="BR12" s="62"/>
      <c r="BS12" s="63"/>
      <c r="BT12" s="58" t="s">
        <v>75</v>
      </c>
    </row>
    <row r="13" spans="1:72" ht="22.5" customHeight="1">
      <c r="A13" s="46">
        <v>4</v>
      </c>
      <c r="B13" s="46">
        <v>345</v>
      </c>
      <c r="C13" s="64" t="s">
        <v>64</v>
      </c>
      <c r="D13" s="65">
        <v>2</v>
      </c>
      <c r="E13" s="49" t="str">
        <f t="shared" si="0"/>
        <v>1354BMGM0411</v>
      </c>
      <c r="F13" s="50">
        <v>1354</v>
      </c>
      <c r="G13" s="66" t="s">
        <v>65</v>
      </c>
      <c r="H13" s="52" t="s">
        <v>66</v>
      </c>
      <c r="I13" s="53" t="s">
        <v>83</v>
      </c>
      <c r="J13" s="53"/>
      <c r="K13" s="53"/>
      <c r="L13" s="46">
        <v>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>
        <v>1</v>
      </c>
      <c r="AA13" s="46"/>
      <c r="AB13" s="46"/>
      <c r="AC13" s="46"/>
      <c r="AD13" s="46"/>
      <c r="AE13" s="53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54">
        <v>125</v>
      </c>
      <c r="AQ13" s="55">
        <f>VLOOKUP(E13,'[1]LopHocPhan'!C$2:F$1412,4,FALSE)</f>
        <v>122</v>
      </c>
      <c r="AR13" s="56">
        <f t="shared" si="1"/>
        <v>3</v>
      </c>
      <c r="AS13" s="55"/>
      <c r="AT13" s="55"/>
      <c r="AU13" s="55">
        <f t="shared" si="2"/>
        <v>122</v>
      </c>
      <c r="AV13" s="57" t="s">
        <v>84</v>
      </c>
      <c r="AW13" s="55">
        <v>2</v>
      </c>
      <c r="AX13" s="55" t="s">
        <v>77</v>
      </c>
      <c r="AY13" s="58"/>
      <c r="AZ13" s="58" t="s">
        <v>85</v>
      </c>
      <c r="BA13" s="46"/>
      <c r="BB13" s="46"/>
      <c r="BC13" s="46" t="s">
        <v>71</v>
      </c>
      <c r="BD13" s="46" t="s">
        <v>86</v>
      </c>
      <c r="BE13" s="46"/>
      <c r="BF13" s="46"/>
      <c r="BG13" s="46"/>
      <c r="BH13" s="46"/>
      <c r="BI13" s="46"/>
      <c r="BJ13" s="46"/>
      <c r="BK13" s="58" t="s">
        <v>73</v>
      </c>
      <c r="BL13" s="58" t="s">
        <v>87</v>
      </c>
      <c r="BM13" s="65">
        <v>1</v>
      </c>
      <c r="BN13" s="60"/>
      <c r="BO13" s="36">
        <v>46</v>
      </c>
      <c r="BP13" s="61"/>
      <c r="BQ13" s="62"/>
      <c r="BR13" s="62"/>
      <c r="BS13" s="63"/>
      <c r="BT13" s="58" t="s">
        <v>75</v>
      </c>
    </row>
    <row r="14" spans="1:75" ht="22.5" customHeight="1">
      <c r="A14" s="46">
        <v>5</v>
      </c>
      <c r="B14" s="46">
        <v>379</v>
      </c>
      <c r="C14" s="64" t="s">
        <v>88</v>
      </c>
      <c r="D14" s="48">
        <v>2</v>
      </c>
      <c r="E14" s="49" t="str">
        <f t="shared" si="0"/>
        <v>1351BMGM0521</v>
      </c>
      <c r="F14" s="50">
        <v>1351</v>
      </c>
      <c r="G14" s="51" t="s">
        <v>89</v>
      </c>
      <c r="H14" s="52" t="s">
        <v>66</v>
      </c>
      <c r="I14" s="46" t="s">
        <v>90</v>
      </c>
      <c r="J14" s="53"/>
      <c r="K14" s="53"/>
      <c r="L14" s="46">
        <v>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53"/>
      <c r="AF14" s="46"/>
      <c r="AG14" s="46">
        <v>1</v>
      </c>
      <c r="AH14" s="46"/>
      <c r="AI14" s="46"/>
      <c r="AJ14" s="46"/>
      <c r="AK14" s="46"/>
      <c r="AL14" s="46"/>
      <c r="AM14" s="46"/>
      <c r="AN14" s="46"/>
      <c r="AO14" s="46"/>
      <c r="AP14" s="67">
        <v>123</v>
      </c>
      <c r="AQ14" s="55">
        <f>VLOOKUP(E14,'[1]LopHocPhan'!C$2:F$1412,4,FALSE)</f>
        <v>123</v>
      </c>
      <c r="AR14" s="56">
        <f t="shared" si="1"/>
        <v>0</v>
      </c>
      <c r="AS14" s="55"/>
      <c r="AT14" s="55"/>
      <c r="AU14" s="55">
        <f t="shared" si="2"/>
        <v>123</v>
      </c>
      <c r="AV14" s="57" t="s">
        <v>91</v>
      </c>
      <c r="AW14" s="55">
        <v>4</v>
      </c>
      <c r="AX14" s="55" t="s">
        <v>77</v>
      </c>
      <c r="AY14" s="58"/>
      <c r="AZ14" s="58" t="s">
        <v>92</v>
      </c>
      <c r="BA14" s="46"/>
      <c r="BB14" s="46"/>
      <c r="BC14" s="46"/>
      <c r="BD14" s="46"/>
      <c r="BE14" s="46"/>
      <c r="BF14" s="46"/>
      <c r="BG14" s="46"/>
      <c r="BH14" s="46"/>
      <c r="BI14" s="46" t="s">
        <v>93</v>
      </c>
      <c r="BJ14" s="46" t="s">
        <v>94</v>
      </c>
      <c r="BK14" s="58" t="s">
        <v>73</v>
      </c>
      <c r="BL14" s="58" t="s">
        <v>74</v>
      </c>
      <c r="BM14" s="65">
        <v>1</v>
      </c>
      <c r="BN14" s="60" t="s">
        <v>95</v>
      </c>
      <c r="BO14" s="36">
        <v>46</v>
      </c>
      <c r="BP14" s="61"/>
      <c r="BQ14" s="62"/>
      <c r="BR14" s="62"/>
      <c r="BS14" s="63"/>
      <c r="BT14" s="58" t="s">
        <v>75</v>
      </c>
      <c r="BW14" s="38"/>
    </row>
    <row r="15" spans="1:75" ht="22.5" customHeight="1">
      <c r="A15" s="46">
        <v>6</v>
      </c>
      <c r="B15" s="46">
        <v>380</v>
      </c>
      <c r="C15" s="64" t="s">
        <v>88</v>
      </c>
      <c r="D15" s="48">
        <v>2</v>
      </c>
      <c r="E15" s="49" t="str">
        <f t="shared" si="0"/>
        <v>1352BMGM0521</v>
      </c>
      <c r="F15" s="50">
        <v>1352</v>
      </c>
      <c r="G15" s="51" t="s">
        <v>89</v>
      </c>
      <c r="H15" s="52" t="s">
        <v>66</v>
      </c>
      <c r="I15" s="46" t="s">
        <v>90</v>
      </c>
      <c r="J15" s="53"/>
      <c r="K15" s="53"/>
      <c r="L15" s="46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53"/>
      <c r="AF15" s="46"/>
      <c r="AG15" s="46">
        <v>1</v>
      </c>
      <c r="AH15" s="46"/>
      <c r="AI15" s="46"/>
      <c r="AJ15" s="46"/>
      <c r="AK15" s="46"/>
      <c r="AL15" s="46"/>
      <c r="AM15" s="46"/>
      <c r="AN15" s="46"/>
      <c r="AO15" s="46"/>
      <c r="AP15" s="67">
        <v>130</v>
      </c>
      <c r="AQ15" s="55">
        <f>VLOOKUP(E15,'[1]LopHocPhan'!C$2:F$1412,4,FALSE)</f>
        <v>126</v>
      </c>
      <c r="AR15" s="56">
        <f t="shared" si="1"/>
        <v>4</v>
      </c>
      <c r="AS15" s="55"/>
      <c r="AT15" s="55"/>
      <c r="AU15" s="55">
        <f t="shared" si="2"/>
        <v>126</v>
      </c>
      <c r="AV15" s="57" t="s">
        <v>96</v>
      </c>
      <c r="AW15" s="55">
        <v>4</v>
      </c>
      <c r="AX15" s="55" t="s">
        <v>97</v>
      </c>
      <c r="AY15" s="58"/>
      <c r="AZ15" s="58" t="s">
        <v>98</v>
      </c>
      <c r="BA15" s="46"/>
      <c r="BB15" s="46"/>
      <c r="BC15" s="46"/>
      <c r="BD15" s="46"/>
      <c r="BE15" s="46"/>
      <c r="BF15" s="46"/>
      <c r="BG15" s="46"/>
      <c r="BH15" s="46"/>
      <c r="BI15" s="46" t="s">
        <v>93</v>
      </c>
      <c r="BJ15" s="46" t="s">
        <v>99</v>
      </c>
      <c r="BK15" s="58" t="s">
        <v>73</v>
      </c>
      <c r="BL15" s="58" t="s">
        <v>74</v>
      </c>
      <c r="BM15" s="65">
        <v>1</v>
      </c>
      <c r="BN15" s="60" t="s">
        <v>95</v>
      </c>
      <c r="BO15" s="36">
        <v>46</v>
      </c>
      <c r="BP15" s="61"/>
      <c r="BQ15" s="62" t="s">
        <v>100</v>
      </c>
      <c r="BR15" s="62"/>
      <c r="BS15" s="63"/>
      <c r="BT15" s="58" t="s">
        <v>75</v>
      </c>
      <c r="BW15" s="38"/>
    </row>
    <row r="16" spans="1:74" ht="22.5" customHeight="1">
      <c r="A16" s="46">
        <v>7</v>
      </c>
      <c r="B16" s="46">
        <v>634</v>
      </c>
      <c r="C16" s="68" t="s">
        <v>64</v>
      </c>
      <c r="D16" s="49">
        <v>2</v>
      </c>
      <c r="E16" s="49" t="str">
        <f t="shared" si="0"/>
        <v>1355BMGM0411</v>
      </c>
      <c r="F16" s="50">
        <v>1355</v>
      </c>
      <c r="G16" s="69" t="s">
        <v>65</v>
      </c>
      <c r="H16" s="49" t="s">
        <v>66</v>
      </c>
      <c r="I16" s="70" t="s">
        <v>101</v>
      </c>
      <c r="J16" s="53"/>
      <c r="K16" s="53"/>
      <c r="L16" s="46"/>
      <c r="M16" s="69">
        <v>1</v>
      </c>
      <c r="N16" s="46"/>
      <c r="O16" s="46"/>
      <c r="P16" s="70"/>
      <c r="Q16" s="70"/>
      <c r="R16" s="70"/>
      <c r="S16" s="70"/>
      <c r="T16" s="70"/>
      <c r="U16" s="70"/>
      <c r="V16" s="70">
        <v>1</v>
      </c>
      <c r="W16" s="70"/>
      <c r="X16" s="70"/>
      <c r="Y16" s="70"/>
      <c r="Z16" s="70"/>
      <c r="AA16" s="70"/>
      <c r="AB16" s="70"/>
      <c r="AC16" s="70"/>
      <c r="AD16" s="70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>
        <v>120</v>
      </c>
      <c r="AQ16" s="55">
        <f>VLOOKUP(E16,'[1]LopHocPhan'!C$2:F$1412,4,FALSE)</f>
        <v>120</v>
      </c>
      <c r="AR16" s="56">
        <f t="shared" si="1"/>
        <v>0</v>
      </c>
      <c r="AS16" s="55"/>
      <c r="AT16" s="55"/>
      <c r="AU16" s="55">
        <f t="shared" si="2"/>
        <v>120</v>
      </c>
      <c r="AV16" s="71" t="s">
        <v>102</v>
      </c>
      <c r="AW16" s="55">
        <v>4</v>
      </c>
      <c r="AX16" s="55" t="s">
        <v>77</v>
      </c>
      <c r="AY16" s="72"/>
      <c r="AZ16" s="72" t="s">
        <v>103</v>
      </c>
      <c r="BA16" s="70"/>
      <c r="BB16" s="70"/>
      <c r="BC16" s="70"/>
      <c r="BD16" s="70"/>
      <c r="BE16" s="70" t="s">
        <v>93</v>
      </c>
      <c r="BF16" s="70" t="s">
        <v>104</v>
      </c>
      <c r="BG16" s="70"/>
      <c r="BH16" s="70"/>
      <c r="BI16" s="70"/>
      <c r="BJ16" s="70"/>
      <c r="BK16" s="72" t="s">
        <v>73</v>
      </c>
      <c r="BL16" s="72" t="s">
        <v>74</v>
      </c>
      <c r="BM16" s="73">
        <v>1</v>
      </c>
      <c r="BN16" s="60"/>
      <c r="BO16" s="36">
        <v>47</v>
      </c>
      <c r="BP16" s="61"/>
      <c r="BQ16" s="62"/>
      <c r="BR16" s="62"/>
      <c r="BS16" s="74"/>
      <c r="BT16" s="72" t="s">
        <v>105</v>
      </c>
      <c r="BV16" s="38"/>
    </row>
    <row r="17" spans="1:74" ht="22.5" customHeight="1">
      <c r="A17" s="46">
        <v>8</v>
      </c>
      <c r="B17" s="46">
        <v>635</v>
      </c>
      <c r="C17" s="68" t="s">
        <v>64</v>
      </c>
      <c r="D17" s="49">
        <v>2</v>
      </c>
      <c r="E17" s="49" t="str">
        <f t="shared" si="0"/>
        <v>1356BMGM0411</v>
      </c>
      <c r="F17" s="50">
        <v>1356</v>
      </c>
      <c r="G17" s="69" t="s">
        <v>65</v>
      </c>
      <c r="H17" s="49" t="s">
        <v>66</v>
      </c>
      <c r="I17" s="70" t="s">
        <v>101</v>
      </c>
      <c r="J17" s="53"/>
      <c r="K17" s="53"/>
      <c r="L17" s="46"/>
      <c r="M17" s="69">
        <v>1</v>
      </c>
      <c r="N17" s="46"/>
      <c r="O17" s="46"/>
      <c r="P17" s="70"/>
      <c r="Q17" s="70"/>
      <c r="R17" s="70"/>
      <c r="S17" s="70"/>
      <c r="T17" s="70"/>
      <c r="U17" s="70"/>
      <c r="V17" s="70">
        <v>1</v>
      </c>
      <c r="W17" s="70"/>
      <c r="X17" s="70"/>
      <c r="Y17" s="70"/>
      <c r="Z17" s="70"/>
      <c r="AA17" s="70"/>
      <c r="AB17" s="70"/>
      <c r="AC17" s="70"/>
      <c r="AD17" s="70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>
        <v>120</v>
      </c>
      <c r="AQ17" s="55">
        <f>VLOOKUP(E17,'[1]LopHocPhan'!C$2:F$1412,4,FALSE)</f>
        <v>120</v>
      </c>
      <c r="AR17" s="56">
        <f t="shared" si="1"/>
        <v>0</v>
      </c>
      <c r="AS17" s="55"/>
      <c r="AT17" s="55"/>
      <c r="AU17" s="55">
        <f t="shared" si="2"/>
        <v>120</v>
      </c>
      <c r="AV17" s="71" t="s">
        <v>102</v>
      </c>
      <c r="AW17" s="55">
        <v>4</v>
      </c>
      <c r="AX17" s="55" t="s">
        <v>106</v>
      </c>
      <c r="AY17" s="72"/>
      <c r="AZ17" s="72" t="s">
        <v>107</v>
      </c>
      <c r="BA17" s="70"/>
      <c r="BB17" s="70"/>
      <c r="BC17" s="70"/>
      <c r="BD17" s="70"/>
      <c r="BE17" s="70" t="s">
        <v>93</v>
      </c>
      <c r="BF17" s="70" t="s">
        <v>108</v>
      </c>
      <c r="BG17" s="70"/>
      <c r="BH17" s="70"/>
      <c r="BI17" s="70"/>
      <c r="BJ17" s="70"/>
      <c r="BK17" s="72" t="s">
        <v>73</v>
      </c>
      <c r="BL17" s="72" t="s">
        <v>74</v>
      </c>
      <c r="BM17" s="73">
        <v>1</v>
      </c>
      <c r="BN17" s="60"/>
      <c r="BO17" s="36">
        <v>47</v>
      </c>
      <c r="BP17" s="61"/>
      <c r="BQ17" s="62"/>
      <c r="BR17" s="62"/>
      <c r="BS17" s="74"/>
      <c r="BT17" s="72" t="s">
        <v>105</v>
      </c>
      <c r="BV17" s="38"/>
    </row>
    <row r="18" spans="1:72" ht="22.5" customHeight="1">
      <c r="A18" s="46">
        <v>9</v>
      </c>
      <c r="B18" s="46">
        <v>677</v>
      </c>
      <c r="C18" s="75" t="s">
        <v>109</v>
      </c>
      <c r="D18" s="49">
        <v>3</v>
      </c>
      <c r="E18" s="49" t="str">
        <f t="shared" si="0"/>
        <v>1351BMGM0111</v>
      </c>
      <c r="F18" s="76">
        <v>1351</v>
      </c>
      <c r="G18" s="70" t="s">
        <v>110</v>
      </c>
      <c r="H18" s="49" t="s">
        <v>111</v>
      </c>
      <c r="I18" s="70" t="s">
        <v>112</v>
      </c>
      <c r="J18" s="53"/>
      <c r="K18" s="53"/>
      <c r="L18" s="46"/>
      <c r="M18" s="69">
        <v>1</v>
      </c>
      <c r="N18" s="46"/>
      <c r="O18" s="46"/>
      <c r="P18" s="70"/>
      <c r="Q18" s="70"/>
      <c r="R18" s="70"/>
      <c r="S18" s="70"/>
      <c r="T18" s="70"/>
      <c r="U18" s="70"/>
      <c r="V18" s="70"/>
      <c r="W18" s="70"/>
      <c r="X18" s="70"/>
      <c r="Y18" s="70">
        <v>1</v>
      </c>
      <c r="Z18" s="70"/>
      <c r="AA18" s="70"/>
      <c r="AB18" s="70"/>
      <c r="AC18" s="70"/>
      <c r="AD18" s="70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>
        <v>120</v>
      </c>
      <c r="AQ18" s="55">
        <f>VLOOKUP(E18,'[1]LopHocPhan'!C$2:F$1412,4,FALSE)</f>
        <v>117</v>
      </c>
      <c r="AR18" s="56">
        <f t="shared" si="1"/>
        <v>3</v>
      </c>
      <c r="AS18" s="55"/>
      <c r="AT18" s="55"/>
      <c r="AU18" s="55">
        <f t="shared" si="2"/>
        <v>117</v>
      </c>
      <c r="AV18" s="71" t="s">
        <v>102</v>
      </c>
      <c r="AW18" s="55">
        <v>1</v>
      </c>
      <c r="AX18" s="55" t="s">
        <v>113</v>
      </c>
      <c r="AY18" s="72"/>
      <c r="AZ18" s="72" t="s">
        <v>114</v>
      </c>
      <c r="BA18" s="70"/>
      <c r="BB18" s="70"/>
      <c r="BC18" s="70"/>
      <c r="BD18" s="70"/>
      <c r="BE18" s="70" t="s">
        <v>115</v>
      </c>
      <c r="BF18" s="70" t="s">
        <v>116</v>
      </c>
      <c r="BG18" s="70"/>
      <c r="BH18" s="70"/>
      <c r="BI18" s="70"/>
      <c r="BJ18" s="70"/>
      <c r="BK18" s="72" t="s">
        <v>73</v>
      </c>
      <c r="BL18" s="72" t="s">
        <v>74</v>
      </c>
      <c r="BM18" s="73">
        <v>1</v>
      </c>
      <c r="BN18" s="60" t="s">
        <v>117</v>
      </c>
      <c r="BO18" s="36">
        <v>47</v>
      </c>
      <c r="BP18" s="61"/>
      <c r="BQ18" s="62"/>
      <c r="BR18" s="62"/>
      <c r="BS18" s="74"/>
      <c r="BT18" s="72" t="s">
        <v>105</v>
      </c>
    </row>
    <row r="19" spans="1:72" ht="22.5" customHeight="1">
      <c r="A19" s="46">
        <v>10</v>
      </c>
      <c r="B19" s="46">
        <v>678</v>
      </c>
      <c r="C19" s="75" t="s">
        <v>109</v>
      </c>
      <c r="D19" s="49">
        <v>3</v>
      </c>
      <c r="E19" s="49" t="str">
        <f t="shared" si="0"/>
        <v>1352BMGM0111</v>
      </c>
      <c r="F19" s="76">
        <v>1352</v>
      </c>
      <c r="G19" s="70" t="s">
        <v>110</v>
      </c>
      <c r="H19" s="49" t="s">
        <v>111</v>
      </c>
      <c r="I19" s="70" t="s">
        <v>112</v>
      </c>
      <c r="J19" s="53"/>
      <c r="K19" s="53"/>
      <c r="L19" s="46"/>
      <c r="M19" s="69">
        <v>1</v>
      </c>
      <c r="N19" s="46"/>
      <c r="O19" s="46"/>
      <c r="P19" s="70"/>
      <c r="Q19" s="70"/>
      <c r="R19" s="70"/>
      <c r="S19" s="70"/>
      <c r="T19" s="70"/>
      <c r="U19" s="70"/>
      <c r="V19" s="70"/>
      <c r="W19" s="70"/>
      <c r="X19" s="70"/>
      <c r="Y19" s="70">
        <v>1</v>
      </c>
      <c r="Z19" s="70"/>
      <c r="AA19" s="70"/>
      <c r="AB19" s="70"/>
      <c r="AC19" s="70"/>
      <c r="AD19" s="70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>
        <v>60</v>
      </c>
      <c r="AQ19" s="55">
        <f>VLOOKUP(E19,'[1]LopHocPhan'!C$2:F$1412,4,FALSE)</f>
        <v>53</v>
      </c>
      <c r="AR19" s="56">
        <f t="shared" si="1"/>
        <v>7</v>
      </c>
      <c r="AS19" s="55"/>
      <c r="AT19" s="55"/>
      <c r="AU19" s="55">
        <f t="shared" si="2"/>
        <v>53</v>
      </c>
      <c r="AV19" s="71" t="s">
        <v>91</v>
      </c>
      <c r="AW19" s="55">
        <v>3</v>
      </c>
      <c r="AX19" s="55" t="s">
        <v>118</v>
      </c>
      <c r="AY19" s="72"/>
      <c r="AZ19" s="72"/>
      <c r="BA19" s="70"/>
      <c r="BB19" s="70"/>
      <c r="BC19" s="70"/>
      <c r="BD19" s="70"/>
      <c r="BE19" s="70"/>
      <c r="BF19" s="70"/>
      <c r="BG19" s="70"/>
      <c r="BH19" s="70"/>
      <c r="BI19" s="70" t="s">
        <v>119</v>
      </c>
      <c r="BJ19" s="70" t="s">
        <v>120</v>
      </c>
      <c r="BK19" s="72" t="s">
        <v>73</v>
      </c>
      <c r="BL19" s="72" t="s">
        <v>74</v>
      </c>
      <c r="BM19" s="73">
        <v>1</v>
      </c>
      <c r="BN19" s="60"/>
      <c r="BO19" s="36">
        <v>47</v>
      </c>
      <c r="BP19" s="61"/>
      <c r="BQ19" s="62"/>
      <c r="BR19" s="62"/>
      <c r="BS19" s="74"/>
      <c r="BT19" s="72" t="s">
        <v>105</v>
      </c>
    </row>
    <row r="20" spans="1:74" ht="22.5" customHeight="1">
      <c r="A20" s="46">
        <v>11</v>
      </c>
      <c r="B20" s="46">
        <v>705</v>
      </c>
      <c r="C20" s="68" t="s">
        <v>121</v>
      </c>
      <c r="D20" s="49">
        <v>3</v>
      </c>
      <c r="E20" s="49" t="str">
        <f t="shared" si="0"/>
        <v>1353BMGM0111</v>
      </c>
      <c r="F20" s="76">
        <v>1353</v>
      </c>
      <c r="G20" s="49" t="s">
        <v>110</v>
      </c>
      <c r="H20" s="77" t="s">
        <v>111</v>
      </c>
      <c r="I20" s="69" t="s">
        <v>122</v>
      </c>
      <c r="J20" s="53"/>
      <c r="K20" s="53"/>
      <c r="L20" s="46"/>
      <c r="M20" s="69"/>
      <c r="N20" s="46">
        <v>1</v>
      </c>
      <c r="O20" s="46"/>
      <c r="P20" s="70"/>
      <c r="Q20" s="70"/>
      <c r="R20" s="70">
        <v>1</v>
      </c>
      <c r="S20" s="70"/>
      <c r="T20" s="70"/>
      <c r="U20" s="70"/>
      <c r="V20" s="70"/>
      <c r="W20" s="70"/>
      <c r="X20" s="70"/>
      <c r="Y20" s="70"/>
      <c r="Z20" s="70">
        <v>1</v>
      </c>
      <c r="AA20" s="70"/>
      <c r="AB20" s="70"/>
      <c r="AC20" s="70"/>
      <c r="AD20" s="70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8">
        <v>120</v>
      </c>
      <c r="AQ20" s="55">
        <f>VLOOKUP(E20,'[1]LopHocPhan'!C$2:F$1412,4,FALSE)</f>
        <v>120</v>
      </c>
      <c r="AR20" s="56">
        <f t="shared" si="1"/>
        <v>0</v>
      </c>
      <c r="AS20" s="55"/>
      <c r="AT20" s="55"/>
      <c r="AU20" s="55">
        <f t="shared" si="2"/>
        <v>120</v>
      </c>
      <c r="AV20" s="71" t="s">
        <v>123</v>
      </c>
      <c r="AW20" s="55">
        <v>1</v>
      </c>
      <c r="AX20" s="55" t="s">
        <v>77</v>
      </c>
      <c r="AY20" s="72"/>
      <c r="AZ20" s="72" t="s">
        <v>103</v>
      </c>
      <c r="BA20" s="70"/>
      <c r="BB20" s="70"/>
      <c r="BC20" s="70"/>
      <c r="BD20" s="70"/>
      <c r="BE20" s="46" t="s">
        <v>115</v>
      </c>
      <c r="BF20" s="70" t="s">
        <v>124</v>
      </c>
      <c r="BG20" s="70"/>
      <c r="BH20" s="70"/>
      <c r="BI20" s="70"/>
      <c r="BJ20" s="70"/>
      <c r="BK20" s="72" t="s">
        <v>73</v>
      </c>
      <c r="BL20" s="72" t="s">
        <v>74</v>
      </c>
      <c r="BM20" s="73">
        <v>1</v>
      </c>
      <c r="BN20" s="60"/>
      <c r="BO20" s="61">
        <v>48</v>
      </c>
      <c r="BP20" s="61"/>
      <c r="BQ20" s="79"/>
      <c r="BR20" s="62"/>
      <c r="BS20" s="74"/>
      <c r="BT20" s="72" t="s">
        <v>105</v>
      </c>
      <c r="BV20" s="38"/>
    </row>
    <row r="21" spans="1:74" ht="22.5" customHeight="1">
      <c r="A21" s="46">
        <v>12</v>
      </c>
      <c r="B21" s="46">
        <v>706</v>
      </c>
      <c r="C21" s="68" t="s">
        <v>121</v>
      </c>
      <c r="D21" s="49">
        <v>3</v>
      </c>
      <c r="E21" s="49" t="str">
        <f t="shared" si="0"/>
        <v>1354BMGM0111</v>
      </c>
      <c r="F21" s="76">
        <v>1354</v>
      </c>
      <c r="G21" s="49" t="s">
        <v>110</v>
      </c>
      <c r="H21" s="77" t="s">
        <v>111</v>
      </c>
      <c r="I21" s="69" t="s">
        <v>122</v>
      </c>
      <c r="J21" s="53"/>
      <c r="K21" s="53"/>
      <c r="L21" s="46"/>
      <c r="M21" s="69"/>
      <c r="N21" s="46">
        <v>1</v>
      </c>
      <c r="O21" s="46"/>
      <c r="P21" s="70"/>
      <c r="Q21" s="70"/>
      <c r="R21" s="70">
        <v>1</v>
      </c>
      <c r="S21" s="70"/>
      <c r="T21" s="70"/>
      <c r="U21" s="70"/>
      <c r="V21" s="70"/>
      <c r="W21" s="70"/>
      <c r="X21" s="70"/>
      <c r="Y21" s="70"/>
      <c r="Z21" s="70">
        <v>1</v>
      </c>
      <c r="AA21" s="70"/>
      <c r="AB21" s="70"/>
      <c r="AC21" s="70"/>
      <c r="AD21" s="70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8">
        <v>120</v>
      </c>
      <c r="AQ21" s="55">
        <f>VLOOKUP(E21,'[1]LopHocPhan'!C$2:F$1412,4,FALSE)</f>
        <v>120</v>
      </c>
      <c r="AR21" s="56">
        <f t="shared" si="1"/>
        <v>0</v>
      </c>
      <c r="AS21" s="55"/>
      <c r="AT21" s="55"/>
      <c r="AU21" s="55">
        <f t="shared" si="2"/>
        <v>120</v>
      </c>
      <c r="AV21" s="71" t="s">
        <v>123</v>
      </c>
      <c r="AW21" s="55">
        <v>1</v>
      </c>
      <c r="AX21" s="55" t="s">
        <v>106</v>
      </c>
      <c r="AY21" s="72"/>
      <c r="AZ21" s="72" t="s">
        <v>107</v>
      </c>
      <c r="BA21" s="70"/>
      <c r="BB21" s="70"/>
      <c r="BC21" s="70"/>
      <c r="BD21" s="70"/>
      <c r="BE21" s="46" t="s">
        <v>115</v>
      </c>
      <c r="BF21" s="70" t="s">
        <v>125</v>
      </c>
      <c r="BG21" s="70"/>
      <c r="BH21" s="70"/>
      <c r="BI21" s="70"/>
      <c r="BJ21" s="70"/>
      <c r="BK21" s="72" t="s">
        <v>73</v>
      </c>
      <c r="BL21" s="72" t="s">
        <v>74</v>
      </c>
      <c r="BM21" s="73">
        <v>1</v>
      </c>
      <c r="BN21" s="60"/>
      <c r="BO21" s="61">
        <v>48</v>
      </c>
      <c r="BP21" s="61"/>
      <c r="BQ21" s="79"/>
      <c r="BR21" s="62"/>
      <c r="BS21" s="74"/>
      <c r="BT21" s="72" t="s">
        <v>105</v>
      </c>
      <c r="BV21" s="38"/>
    </row>
    <row r="22" spans="1:74" ht="22.5" customHeight="1">
      <c r="A22" s="46">
        <v>13</v>
      </c>
      <c r="B22" s="46">
        <v>707</v>
      </c>
      <c r="C22" s="68" t="s">
        <v>121</v>
      </c>
      <c r="D22" s="49">
        <v>3</v>
      </c>
      <c r="E22" s="49" t="str">
        <f t="shared" si="0"/>
        <v>1355BMGM0111</v>
      </c>
      <c r="F22" s="76">
        <v>1355</v>
      </c>
      <c r="G22" s="49" t="s">
        <v>110</v>
      </c>
      <c r="H22" s="77" t="s">
        <v>111</v>
      </c>
      <c r="I22" s="69" t="s">
        <v>126</v>
      </c>
      <c r="J22" s="53"/>
      <c r="K22" s="53"/>
      <c r="L22" s="46"/>
      <c r="M22" s="69"/>
      <c r="N22" s="46">
        <v>1</v>
      </c>
      <c r="O22" s="46"/>
      <c r="P22" s="70">
        <v>1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8">
        <v>40</v>
      </c>
      <c r="AQ22" s="55">
        <f>VLOOKUP(E22,'[1]LopHocPhan'!C$2:F$1412,4,FALSE)</f>
        <v>26</v>
      </c>
      <c r="AR22" s="56">
        <f t="shared" si="1"/>
        <v>14</v>
      </c>
      <c r="AS22" s="55"/>
      <c r="AT22" s="55"/>
      <c r="AU22" s="55">
        <f t="shared" si="2"/>
        <v>26</v>
      </c>
      <c r="AV22" s="71" t="s">
        <v>80</v>
      </c>
      <c r="AW22" s="55">
        <v>1</v>
      </c>
      <c r="AX22" s="55" t="s">
        <v>127</v>
      </c>
      <c r="AY22" s="72"/>
      <c r="AZ22" s="72"/>
      <c r="BA22" s="70"/>
      <c r="BB22" s="70"/>
      <c r="BC22" s="70"/>
      <c r="BD22" s="70"/>
      <c r="BE22" s="70"/>
      <c r="BF22" s="70"/>
      <c r="BG22" s="46" t="s">
        <v>115</v>
      </c>
      <c r="BH22" s="70" t="s">
        <v>127</v>
      </c>
      <c r="BI22" s="70"/>
      <c r="BJ22" s="70"/>
      <c r="BK22" s="72" t="s">
        <v>73</v>
      </c>
      <c r="BL22" s="72" t="s">
        <v>74</v>
      </c>
      <c r="BM22" s="73">
        <v>1</v>
      </c>
      <c r="BN22" s="60"/>
      <c r="BO22" s="61">
        <v>48</v>
      </c>
      <c r="BP22" s="61"/>
      <c r="BQ22" s="79"/>
      <c r="BR22" s="62"/>
      <c r="BS22" s="74"/>
      <c r="BT22" s="72" t="s">
        <v>105</v>
      </c>
      <c r="BV22" s="38"/>
    </row>
    <row r="23" spans="1:74" ht="22.5" customHeight="1">
      <c r="A23" s="46">
        <v>14</v>
      </c>
      <c r="B23" s="46">
        <v>730</v>
      </c>
      <c r="C23" s="68" t="s">
        <v>121</v>
      </c>
      <c r="D23" s="49">
        <v>3</v>
      </c>
      <c r="E23" s="49" t="str">
        <f t="shared" si="0"/>
        <v>1356BMGM0111</v>
      </c>
      <c r="F23" s="76">
        <v>1356</v>
      </c>
      <c r="G23" s="49" t="s">
        <v>110</v>
      </c>
      <c r="H23" s="77" t="s">
        <v>111</v>
      </c>
      <c r="I23" s="69" t="s">
        <v>128</v>
      </c>
      <c r="J23" s="53"/>
      <c r="K23" s="53"/>
      <c r="L23" s="46"/>
      <c r="M23" s="69"/>
      <c r="N23" s="46">
        <v>1</v>
      </c>
      <c r="O23" s="46"/>
      <c r="P23" s="70"/>
      <c r="Q23" s="70"/>
      <c r="R23" s="70"/>
      <c r="S23" s="70">
        <v>1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8">
        <v>110</v>
      </c>
      <c r="AQ23" s="55">
        <f>VLOOKUP(E23,'[1]LopHocPhan'!C$2:F$1412,4,FALSE)</f>
        <v>110</v>
      </c>
      <c r="AR23" s="56">
        <f t="shared" si="1"/>
        <v>0</v>
      </c>
      <c r="AS23" s="55"/>
      <c r="AT23" s="55"/>
      <c r="AU23" s="55">
        <f t="shared" si="2"/>
        <v>110</v>
      </c>
      <c r="AV23" s="71" t="s">
        <v>129</v>
      </c>
      <c r="AW23" s="55">
        <v>2</v>
      </c>
      <c r="AX23" s="55" t="s">
        <v>77</v>
      </c>
      <c r="AY23" s="72"/>
      <c r="AZ23" s="58" t="s">
        <v>78</v>
      </c>
      <c r="BA23" s="46" t="s">
        <v>93</v>
      </c>
      <c r="BB23" s="70" t="s">
        <v>130</v>
      </c>
      <c r="BC23" s="70"/>
      <c r="BD23" s="70"/>
      <c r="BE23" s="70"/>
      <c r="BF23" s="70"/>
      <c r="BG23" s="80"/>
      <c r="BH23" s="70"/>
      <c r="BI23" s="46" t="s">
        <v>71</v>
      </c>
      <c r="BJ23" s="70" t="s">
        <v>131</v>
      </c>
      <c r="BK23" s="72" t="s">
        <v>73</v>
      </c>
      <c r="BL23" s="72" t="s">
        <v>132</v>
      </c>
      <c r="BM23" s="73">
        <v>1</v>
      </c>
      <c r="BN23" s="60" t="s">
        <v>117</v>
      </c>
      <c r="BO23" s="61">
        <v>48</v>
      </c>
      <c r="BP23" s="61"/>
      <c r="BQ23" s="79"/>
      <c r="BR23" s="62"/>
      <c r="BS23" s="74"/>
      <c r="BT23" s="72" t="s">
        <v>105</v>
      </c>
      <c r="BV23" s="38"/>
    </row>
    <row r="24" spans="1:74" ht="22.5" customHeight="1">
      <c r="A24" s="46">
        <v>15</v>
      </c>
      <c r="B24" s="46">
        <v>731</v>
      </c>
      <c r="C24" s="68" t="s">
        <v>121</v>
      </c>
      <c r="D24" s="49">
        <v>3</v>
      </c>
      <c r="E24" s="49" t="str">
        <f t="shared" si="0"/>
        <v>1357BMGM0111</v>
      </c>
      <c r="F24" s="76">
        <v>1357</v>
      </c>
      <c r="G24" s="49" t="s">
        <v>110</v>
      </c>
      <c r="H24" s="77" t="s">
        <v>111</v>
      </c>
      <c r="I24" s="69" t="s">
        <v>128</v>
      </c>
      <c r="J24" s="53"/>
      <c r="K24" s="53"/>
      <c r="L24" s="46"/>
      <c r="M24" s="69"/>
      <c r="N24" s="46">
        <v>1</v>
      </c>
      <c r="O24" s="46"/>
      <c r="P24" s="70"/>
      <c r="Q24" s="70"/>
      <c r="R24" s="70"/>
      <c r="S24" s="70">
        <v>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8">
        <v>110</v>
      </c>
      <c r="AQ24" s="55">
        <f>VLOOKUP(E24,'[1]LopHocPhan'!C$2:F$1412,4,FALSE)</f>
        <v>107</v>
      </c>
      <c r="AR24" s="56">
        <f t="shared" si="1"/>
        <v>3</v>
      </c>
      <c r="AS24" s="55"/>
      <c r="AT24" s="55"/>
      <c r="AU24" s="55">
        <f t="shared" si="2"/>
        <v>107</v>
      </c>
      <c r="AV24" s="71" t="s">
        <v>129</v>
      </c>
      <c r="AW24" s="55">
        <v>2</v>
      </c>
      <c r="AX24" s="55" t="s">
        <v>106</v>
      </c>
      <c r="AY24" s="72"/>
      <c r="AZ24" s="72" t="s">
        <v>133</v>
      </c>
      <c r="BA24" s="46" t="s">
        <v>93</v>
      </c>
      <c r="BB24" s="70" t="s">
        <v>134</v>
      </c>
      <c r="BC24" s="70"/>
      <c r="BD24" s="70"/>
      <c r="BE24" s="70"/>
      <c r="BF24" s="70"/>
      <c r="BG24" s="80"/>
      <c r="BH24" s="70"/>
      <c r="BI24" s="46" t="s">
        <v>71</v>
      </c>
      <c r="BJ24" s="70" t="s">
        <v>135</v>
      </c>
      <c r="BK24" s="72" t="s">
        <v>73</v>
      </c>
      <c r="BL24" s="72" t="s">
        <v>132</v>
      </c>
      <c r="BM24" s="73">
        <v>1</v>
      </c>
      <c r="BN24" s="60" t="s">
        <v>117</v>
      </c>
      <c r="BO24" s="61">
        <v>48</v>
      </c>
      <c r="BP24" s="61"/>
      <c r="BQ24" s="79"/>
      <c r="BR24" s="62"/>
      <c r="BS24" s="74"/>
      <c r="BT24" s="72" t="s">
        <v>105</v>
      </c>
      <c r="BV24" s="38"/>
    </row>
    <row r="25" spans="1:74" ht="22.5" customHeight="1">
      <c r="A25" s="46">
        <v>16</v>
      </c>
      <c r="B25" s="46">
        <v>732</v>
      </c>
      <c r="C25" s="68" t="s">
        <v>121</v>
      </c>
      <c r="D25" s="49">
        <v>3</v>
      </c>
      <c r="E25" s="49" t="str">
        <f t="shared" si="0"/>
        <v>1358BMGM0111</v>
      </c>
      <c r="F25" s="76">
        <v>1358</v>
      </c>
      <c r="G25" s="49" t="s">
        <v>110</v>
      </c>
      <c r="H25" s="77" t="s">
        <v>111</v>
      </c>
      <c r="I25" s="69" t="s">
        <v>128</v>
      </c>
      <c r="J25" s="53"/>
      <c r="K25" s="53"/>
      <c r="L25" s="46"/>
      <c r="M25" s="69"/>
      <c r="N25" s="46">
        <v>1</v>
      </c>
      <c r="O25" s="46"/>
      <c r="P25" s="70"/>
      <c r="Q25" s="70"/>
      <c r="R25" s="70"/>
      <c r="S25" s="70">
        <v>1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8">
        <v>110</v>
      </c>
      <c r="AQ25" s="55">
        <f>VLOOKUP(E25,'[1]LopHocPhan'!C$2:F$1412,4,FALSE)</f>
        <v>110</v>
      </c>
      <c r="AR25" s="56">
        <f t="shared" si="1"/>
        <v>0</v>
      </c>
      <c r="AS25" s="55"/>
      <c r="AT25" s="55"/>
      <c r="AU25" s="55">
        <f t="shared" si="2"/>
        <v>110</v>
      </c>
      <c r="AV25" s="71" t="s">
        <v>136</v>
      </c>
      <c r="AW25" s="55">
        <v>4</v>
      </c>
      <c r="AX25" s="55" t="s">
        <v>77</v>
      </c>
      <c r="AY25" s="72"/>
      <c r="AZ25" s="58" t="s">
        <v>78</v>
      </c>
      <c r="BA25" s="46" t="s">
        <v>93</v>
      </c>
      <c r="BB25" s="70" t="s">
        <v>137</v>
      </c>
      <c r="BC25" s="70"/>
      <c r="BD25" s="70"/>
      <c r="BE25" s="70"/>
      <c r="BF25" s="70"/>
      <c r="BG25" s="80"/>
      <c r="BH25" s="70"/>
      <c r="BI25" s="46" t="s">
        <v>71</v>
      </c>
      <c r="BJ25" s="70" t="s">
        <v>138</v>
      </c>
      <c r="BK25" s="72" t="s">
        <v>73</v>
      </c>
      <c r="BL25" s="72" t="s">
        <v>132</v>
      </c>
      <c r="BM25" s="73">
        <v>1</v>
      </c>
      <c r="BN25" s="60" t="s">
        <v>117</v>
      </c>
      <c r="BO25" s="61">
        <v>48</v>
      </c>
      <c r="BP25" s="61"/>
      <c r="BQ25" s="79"/>
      <c r="BR25" s="62"/>
      <c r="BS25" s="74"/>
      <c r="BT25" s="72" t="s">
        <v>105</v>
      </c>
      <c r="BV25" s="38"/>
    </row>
    <row r="26" spans="1:74" ht="22.5" customHeight="1">
      <c r="A26" s="46">
        <v>17</v>
      </c>
      <c r="B26" s="46">
        <v>747</v>
      </c>
      <c r="C26" s="68" t="s">
        <v>121</v>
      </c>
      <c r="D26" s="49">
        <v>3</v>
      </c>
      <c r="E26" s="49" t="str">
        <f t="shared" si="0"/>
        <v>1359BMGM0111</v>
      </c>
      <c r="F26" s="76">
        <v>1359</v>
      </c>
      <c r="G26" s="49" t="s">
        <v>110</v>
      </c>
      <c r="H26" s="77" t="s">
        <v>111</v>
      </c>
      <c r="I26" s="69" t="s">
        <v>139</v>
      </c>
      <c r="J26" s="53"/>
      <c r="K26" s="53"/>
      <c r="L26" s="46"/>
      <c r="M26" s="69"/>
      <c r="N26" s="46">
        <v>1</v>
      </c>
      <c r="O26" s="46"/>
      <c r="P26" s="70"/>
      <c r="Q26" s="70"/>
      <c r="R26" s="70"/>
      <c r="S26" s="70"/>
      <c r="T26" s="70"/>
      <c r="U26" s="70"/>
      <c r="V26" s="70"/>
      <c r="W26" s="70">
        <v>1</v>
      </c>
      <c r="X26" s="70"/>
      <c r="Y26" s="70"/>
      <c r="Z26" s="70"/>
      <c r="AA26" s="70">
        <v>1</v>
      </c>
      <c r="AB26" s="70"/>
      <c r="AC26" s="70"/>
      <c r="AD26" s="70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8">
        <v>120</v>
      </c>
      <c r="AQ26" s="55">
        <f>VLOOKUP(E26,'[1]LopHocPhan'!C$2:F$1412,4,FALSE)</f>
        <v>120</v>
      </c>
      <c r="AR26" s="56">
        <f t="shared" si="1"/>
        <v>0</v>
      </c>
      <c r="AS26" s="55"/>
      <c r="AT26" s="55"/>
      <c r="AU26" s="55">
        <f t="shared" si="2"/>
        <v>120</v>
      </c>
      <c r="AV26" s="71" t="s">
        <v>140</v>
      </c>
      <c r="AW26" s="55">
        <v>1</v>
      </c>
      <c r="AX26" s="55" t="s">
        <v>141</v>
      </c>
      <c r="AY26" s="72"/>
      <c r="AZ26" s="72" t="s">
        <v>142</v>
      </c>
      <c r="BA26" s="46" t="s">
        <v>115</v>
      </c>
      <c r="BB26" s="70" t="s">
        <v>104</v>
      </c>
      <c r="BC26" s="70"/>
      <c r="BD26" s="70"/>
      <c r="BE26" s="70"/>
      <c r="BF26" s="70"/>
      <c r="BG26" s="70"/>
      <c r="BH26" s="70"/>
      <c r="BI26" s="70"/>
      <c r="BJ26" s="70"/>
      <c r="BK26" s="72" t="s">
        <v>73</v>
      </c>
      <c r="BL26" s="72" t="s">
        <v>87</v>
      </c>
      <c r="BM26" s="73">
        <v>1</v>
      </c>
      <c r="BN26" s="60"/>
      <c r="BO26" s="61">
        <v>48</v>
      </c>
      <c r="BP26" s="61"/>
      <c r="BQ26" s="79"/>
      <c r="BR26" s="62"/>
      <c r="BS26" s="74"/>
      <c r="BT26" s="72" t="s">
        <v>105</v>
      </c>
      <c r="BV26" s="38"/>
    </row>
    <row r="27" spans="1:74" ht="22.5" customHeight="1">
      <c r="A27" s="46">
        <v>18</v>
      </c>
      <c r="B27" s="46">
        <v>748</v>
      </c>
      <c r="C27" s="68" t="s">
        <v>121</v>
      </c>
      <c r="D27" s="49">
        <v>3</v>
      </c>
      <c r="E27" s="49" t="str">
        <f t="shared" si="0"/>
        <v>1360BMGM0111</v>
      </c>
      <c r="F27" s="76">
        <v>1360</v>
      </c>
      <c r="G27" s="49" t="s">
        <v>110</v>
      </c>
      <c r="H27" s="77" t="s">
        <v>111</v>
      </c>
      <c r="I27" s="69" t="s">
        <v>139</v>
      </c>
      <c r="J27" s="53"/>
      <c r="K27" s="53"/>
      <c r="L27" s="46"/>
      <c r="M27" s="69"/>
      <c r="N27" s="46">
        <v>1</v>
      </c>
      <c r="O27" s="46"/>
      <c r="P27" s="70"/>
      <c r="Q27" s="70"/>
      <c r="R27" s="70"/>
      <c r="S27" s="70"/>
      <c r="T27" s="70"/>
      <c r="U27" s="70"/>
      <c r="V27" s="70"/>
      <c r="W27" s="70">
        <v>1</v>
      </c>
      <c r="X27" s="70"/>
      <c r="Y27" s="70"/>
      <c r="Z27" s="70"/>
      <c r="AA27" s="70">
        <v>1</v>
      </c>
      <c r="AB27" s="70"/>
      <c r="AC27" s="70"/>
      <c r="AD27" s="70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8">
        <v>150</v>
      </c>
      <c r="AQ27" s="55">
        <f>VLOOKUP(E27,'[1]LopHocPhan'!C$2:F$1412,4,FALSE)</f>
        <v>105</v>
      </c>
      <c r="AR27" s="56">
        <f t="shared" si="1"/>
        <v>45</v>
      </c>
      <c r="AS27" s="55" t="s">
        <v>143</v>
      </c>
      <c r="AT27" s="55"/>
      <c r="AU27" s="55">
        <f t="shared" si="2"/>
        <v>105</v>
      </c>
      <c r="AV27" s="71" t="s">
        <v>140</v>
      </c>
      <c r="AW27" s="55">
        <v>1</v>
      </c>
      <c r="AX27" s="55" t="s">
        <v>144</v>
      </c>
      <c r="AY27" s="72"/>
      <c r="AZ27" s="72" t="s">
        <v>145</v>
      </c>
      <c r="BA27" s="46" t="s">
        <v>115</v>
      </c>
      <c r="BB27" s="70" t="s">
        <v>124</v>
      </c>
      <c r="BC27" s="70"/>
      <c r="BD27" s="70"/>
      <c r="BE27" s="70"/>
      <c r="BF27" s="70"/>
      <c r="BG27" s="70"/>
      <c r="BH27" s="70"/>
      <c r="BI27" s="70"/>
      <c r="BJ27" s="70"/>
      <c r="BK27" s="72" t="s">
        <v>73</v>
      </c>
      <c r="BL27" s="72" t="s">
        <v>87</v>
      </c>
      <c r="BM27" s="73">
        <v>1</v>
      </c>
      <c r="BN27" s="60"/>
      <c r="BO27" s="61">
        <v>48</v>
      </c>
      <c r="BP27" s="61"/>
      <c r="BQ27" s="79"/>
      <c r="BR27" s="62"/>
      <c r="BS27" s="74"/>
      <c r="BT27" s="72" t="s">
        <v>105</v>
      </c>
      <c r="BV27" s="38"/>
    </row>
    <row r="28" spans="1:74" ht="22.5" customHeight="1">
      <c r="A28" s="46">
        <v>19</v>
      </c>
      <c r="B28" s="46">
        <v>877</v>
      </c>
      <c r="C28" s="68" t="s">
        <v>146</v>
      </c>
      <c r="D28" s="49">
        <v>3</v>
      </c>
      <c r="E28" s="49" t="str">
        <f t="shared" si="0"/>
        <v>1361BMGM0111</v>
      </c>
      <c r="F28" s="76">
        <v>1361</v>
      </c>
      <c r="G28" s="49" t="s">
        <v>110</v>
      </c>
      <c r="H28" s="77" t="s">
        <v>111</v>
      </c>
      <c r="I28" s="69" t="s">
        <v>147</v>
      </c>
      <c r="J28" s="53"/>
      <c r="K28" s="53"/>
      <c r="L28" s="46"/>
      <c r="M28" s="69"/>
      <c r="N28" s="46">
        <v>1</v>
      </c>
      <c r="O28" s="46"/>
      <c r="P28" s="70"/>
      <c r="Q28" s="70"/>
      <c r="R28" s="70">
        <v>1</v>
      </c>
      <c r="S28" s="70"/>
      <c r="T28" s="70"/>
      <c r="U28" s="70"/>
      <c r="V28" s="70"/>
      <c r="W28" s="70"/>
      <c r="X28" s="70"/>
      <c r="Y28" s="70"/>
      <c r="Z28" s="70">
        <v>1</v>
      </c>
      <c r="AA28" s="70"/>
      <c r="AB28" s="70"/>
      <c r="AC28" s="70"/>
      <c r="AD28" s="70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8">
        <v>120</v>
      </c>
      <c r="AQ28" s="55">
        <f>VLOOKUP(E28,'[1]LopHocPhan'!C$2:F$1412,4,FALSE)</f>
        <v>119</v>
      </c>
      <c r="AR28" s="56">
        <f t="shared" si="1"/>
        <v>1</v>
      </c>
      <c r="AS28" s="55"/>
      <c r="AT28" s="55"/>
      <c r="AU28" s="55">
        <f t="shared" si="2"/>
        <v>119</v>
      </c>
      <c r="AV28" s="71" t="s">
        <v>68</v>
      </c>
      <c r="AW28" s="55">
        <v>1</v>
      </c>
      <c r="AX28" s="55" t="s">
        <v>148</v>
      </c>
      <c r="AY28" s="72"/>
      <c r="AZ28" s="72" t="s">
        <v>149</v>
      </c>
      <c r="BA28" s="70"/>
      <c r="BB28" s="70"/>
      <c r="BC28" s="70"/>
      <c r="BD28" s="70"/>
      <c r="BE28" s="70"/>
      <c r="BF28" s="70"/>
      <c r="BG28" s="46" t="s">
        <v>115</v>
      </c>
      <c r="BH28" s="70" t="s">
        <v>135</v>
      </c>
      <c r="BI28" s="70"/>
      <c r="BJ28" s="70"/>
      <c r="BK28" s="72" t="s">
        <v>73</v>
      </c>
      <c r="BL28" s="72" t="s">
        <v>74</v>
      </c>
      <c r="BM28" s="73">
        <v>1</v>
      </c>
      <c r="BN28" s="60"/>
      <c r="BO28" s="61">
        <v>48</v>
      </c>
      <c r="BP28" s="61"/>
      <c r="BQ28" s="79"/>
      <c r="BR28" s="62"/>
      <c r="BS28" s="74"/>
      <c r="BT28" s="72" t="s">
        <v>105</v>
      </c>
      <c r="BV28" s="38"/>
    </row>
    <row r="29" spans="1:74" ht="22.5" customHeight="1">
      <c r="A29" s="46">
        <v>20</v>
      </c>
      <c r="B29" s="46">
        <v>878</v>
      </c>
      <c r="C29" s="68" t="s">
        <v>146</v>
      </c>
      <c r="D29" s="49">
        <v>3</v>
      </c>
      <c r="E29" s="49" t="str">
        <f t="shared" si="0"/>
        <v>1362BMGM0111</v>
      </c>
      <c r="F29" s="76">
        <v>1362</v>
      </c>
      <c r="G29" s="49" t="s">
        <v>110</v>
      </c>
      <c r="H29" s="77" t="s">
        <v>111</v>
      </c>
      <c r="I29" s="69" t="s">
        <v>147</v>
      </c>
      <c r="J29" s="53"/>
      <c r="K29" s="53"/>
      <c r="L29" s="46"/>
      <c r="M29" s="69"/>
      <c r="N29" s="46">
        <v>1</v>
      </c>
      <c r="O29" s="46"/>
      <c r="P29" s="70"/>
      <c r="Q29" s="70"/>
      <c r="R29" s="70">
        <v>1</v>
      </c>
      <c r="S29" s="70"/>
      <c r="T29" s="70"/>
      <c r="U29" s="70"/>
      <c r="V29" s="70"/>
      <c r="W29" s="70"/>
      <c r="X29" s="70"/>
      <c r="Y29" s="70"/>
      <c r="Z29" s="70">
        <v>1</v>
      </c>
      <c r="AA29" s="70"/>
      <c r="AB29" s="70"/>
      <c r="AC29" s="70"/>
      <c r="AD29" s="70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8">
        <v>120</v>
      </c>
      <c r="AQ29" s="55">
        <f>VLOOKUP(E29,'[1]LopHocPhan'!C$2:F$1412,4,FALSE)</f>
        <v>110</v>
      </c>
      <c r="AR29" s="56">
        <f t="shared" si="1"/>
        <v>10</v>
      </c>
      <c r="AS29" s="55"/>
      <c r="AT29" s="55"/>
      <c r="AU29" s="55">
        <f t="shared" si="2"/>
        <v>110</v>
      </c>
      <c r="AV29" s="71" t="s">
        <v>68</v>
      </c>
      <c r="AW29" s="55">
        <v>1</v>
      </c>
      <c r="AX29" s="55" t="s">
        <v>150</v>
      </c>
      <c r="AY29" s="72"/>
      <c r="AZ29" s="58" t="s">
        <v>151</v>
      </c>
      <c r="BA29" s="70"/>
      <c r="BB29" s="70"/>
      <c r="BC29" s="70"/>
      <c r="BD29" s="70"/>
      <c r="BE29" s="70"/>
      <c r="BF29" s="70"/>
      <c r="BG29" s="46" t="s">
        <v>115</v>
      </c>
      <c r="BH29" s="70" t="s">
        <v>138</v>
      </c>
      <c r="BI29" s="70"/>
      <c r="BJ29" s="70"/>
      <c r="BK29" s="72" t="s">
        <v>73</v>
      </c>
      <c r="BL29" s="72" t="s">
        <v>74</v>
      </c>
      <c r="BM29" s="73">
        <v>1</v>
      </c>
      <c r="BN29" s="60"/>
      <c r="BO29" s="61">
        <v>48</v>
      </c>
      <c r="BP29" s="61"/>
      <c r="BQ29" s="79"/>
      <c r="BR29" s="62"/>
      <c r="BS29" s="74"/>
      <c r="BT29" s="72" t="s">
        <v>105</v>
      </c>
      <c r="BV29" s="38"/>
    </row>
    <row r="30" spans="1:74" ht="22.5" customHeight="1">
      <c r="A30" s="46">
        <v>21</v>
      </c>
      <c r="B30" s="46">
        <v>892</v>
      </c>
      <c r="C30" s="68" t="s">
        <v>146</v>
      </c>
      <c r="D30" s="49">
        <v>3</v>
      </c>
      <c r="E30" s="49" t="str">
        <f t="shared" si="0"/>
        <v>1363BMGM0111</v>
      </c>
      <c r="F30" s="76">
        <v>1363</v>
      </c>
      <c r="G30" s="49" t="s">
        <v>110</v>
      </c>
      <c r="H30" s="77" t="s">
        <v>111</v>
      </c>
      <c r="I30" s="69" t="s">
        <v>152</v>
      </c>
      <c r="J30" s="53"/>
      <c r="K30" s="53"/>
      <c r="L30" s="46"/>
      <c r="M30" s="69"/>
      <c r="N30" s="46">
        <v>1</v>
      </c>
      <c r="O30" s="46"/>
      <c r="P30" s="70"/>
      <c r="Q30" s="70"/>
      <c r="R30" s="70"/>
      <c r="S30" s="70"/>
      <c r="T30" s="70"/>
      <c r="U30" s="70"/>
      <c r="V30" s="70"/>
      <c r="W30" s="70">
        <v>1</v>
      </c>
      <c r="X30" s="70"/>
      <c r="Y30" s="70"/>
      <c r="Z30" s="70"/>
      <c r="AA30" s="70">
        <v>1</v>
      </c>
      <c r="AB30" s="70"/>
      <c r="AC30" s="70"/>
      <c r="AD30" s="70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8">
        <v>110</v>
      </c>
      <c r="AQ30" s="55">
        <f>VLOOKUP(E30,'[1]LopHocPhan'!C$2:F$1412,4,FALSE)</f>
        <v>110</v>
      </c>
      <c r="AR30" s="56">
        <f t="shared" si="1"/>
        <v>0</v>
      </c>
      <c r="AS30" s="55"/>
      <c r="AT30" s="55"/>
      <c r="AU30" s="55">
        <f t="shared" si="2"/>
        <v>110</v>
      </c>
      <c r="AV30" s="71" t="s">
        <v>153</v>
      </c>
      <c r="AW30" s="55">
        <v>1</v>
      </c>
      <c r="AX30" s="55" t="s">
        <v>77</v>
      </c>
      <c r="AY30" s="58"/>
      <c r="AZ30" s="58" t="s">
        <v>78</v>
      </c>
      <c r="BA30" s="70"/>
      <c r="BB30" s="70"/>
      <c r="BC30" s="46" t="s">
        <v>115</v>
      </c>
      <c r="BD30" s="70" t="s">
        <v>108</v>
      </c>
      <c r="BE30" s="70"/>
      <c r="BF30" s="70"/>
      <c r="BG30" s="70"/>
      <c r="BH30" s="70"/>
      <c r="BI30" s="70"/>
      <c r="BJ30" s="70"/>
      <c r="BK30" s="72" t="s">
        <v>73</v>
      </c>
      <c r="BL30" s="58" t="s">
        <v>87</v>
      </c>
      <c r="BM30" s="73">
        <v>1</v>
      </c>
      <c r="BN30" s="60"/>
      <c r="BO30" s="61">
        <v>48</v>
      </c>
      <c r="BP30" s="61"/>
      <c r="BQ30" s="79"/>
      <c r="BR30" s="62"/>
      <c r="BS30" s="74"/>
      <c r="BT30" s="72" t="s">
        <v>105</v>
      </c>
      <c r="BV30" s="38"/>
    </row>
    <row r="31" spans="1:74" ht="22.5" customHeight="1">
      <c r="A31" s="46">
        <v>22</v>
      </c>
      <c r="B31" s="46">
        <v>893</v>
      </c>
      <c r="C31" s="68" t="s">
        <v>146</v>
      </c>
      <c r="D31" s="49">
        <v>3</v>
      </c>
      <c r="E31" s="49" t="str">
        <f t="shared" si="0"/>
        <v>1364BMGM0111</v>
      </c>
      <c r="F31" s="76">
        <v>1364</v>
      </c>
      <c r="G31" s="49" t="s">
        <v>110</v>
      </c>
      <c r="H31" s="77" t="s">
        <v>111</v>
      </c>
      <c r="I31" s="69" t="s">
        <v>152</v>
      </c>
      <c r="J31" s="53"/>
      <c r="K31" s="53"/>
      <c r="L31" s="46"/>
      <c r="M31" s="69"/>
      <c r="N31" s="46">
        <v>1</v>
      </c>
      <c r="O31" s="46"/>
      <c r="P31" s="70"/>
      <c r="Q31" s="70"/>
      <c r="R31" s="70"/>
      <c r="S31" s="70"/>
      <c r="T31" s="70"/>
      <c r="U31" s="70"/>
      <c r="V31" s="70"/>
      <c r="W31" s="70">
        <v>1</v>
      </c>
      <c r="X31" s="70"/>
      <c r="Y31" s="70"/>
      <c r="Z31" s="70"/>
      <c r="AA31" s="70">
        <v>1</v>
      </c>
      <c r="AB31" s="70"/>
      <c r="AC31" s="70"/>
      <c r="AD31" s="70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8">
        <v>110</v>
      </c>
      <c r="AQ31" s="55">
        <f>VLOOKUP(E31,'[1]LopHocPhan'!C$2:F$1412,4,FALSE)</f>
        <v>110</v>
      </c>
      <c r="AR31" s="56">
        <f t="shared" si="1"/>
        <v>0</v>
      </c>
      <c r="AS31" s="55"/>
      <c r="AT31" s="55"/>
      <c r="AU31" s="55">
        <f t="shared" si="2"/>
        <v>110</v>
      </c>
      <c r="AV31" s="71" t="s">
        <v>153</v>
      </c>
      <c r="AW31" s="55">
        <v>1</v>
      </c>
      <c r="AX31" s="55" t="s">
        <v>106</v>
      </c>
      <c r="AY31" s="58"/>
      <c r="AZ31" s="58" t="s">
        <v>154</v>
      </c>
      <c r="BA31" s="70"/>
      <c r="BB31" s="70"/>
      <c r="BC31" s="46" t="s">
        <v>115</v>
      </c>
      <c r="BD31" s="70" t="s">
        <v>155</v>
      </c>
      <c r="BE31" s="70"/>
      <c r="BF31" s="70"/>
      <c r="BG31" s="70"/>
      <c r="BH31" s="70"/>
      <c r="BI31" s="70"/>
      <c r="BJ31" s="70"/>
      <c r="BK31" s="72" t="s">
        <v>73</v>
      </c>
      <c r="BL31" s="58" t="s">
        <v>87</v>
      </c>
      <c r="BM31" s="73">
        <v>1</v>
      </c>
      <c r="BN31" s="60"/>
      <c r="BO31" s="61">
        <v>48</v>
      </c>
      <c r="BP31" s="61"/>
      <c r="BQ31" s="79"/>
      <c r="BR31" s="62"/>
      <c r="BS31" s="74"/>
      <c r="BT31" s="72" t="s">
        <v>105</v>
      </c>
      <c r="BV31" s="38"/>
    </row>
    <row r="32" spans="1:74" ht="22.5" customHeight="1">
      <c r="A32" s="46">
        <v>23</v>
      </c>
      <c r="B32" s="46">
        <v>933</v>
      </c>
      <c r="C32" s="81" t="s">
        <v>146</v>
      </c>
      <c r="D32" s="70">
        <v>3</v>
      </c>
      <c r="E32" s="49" t="str">
        <f t="shared" si="0"/>
        <v>1365BMGM0111</v>
      </c>
      <c r="F32" s="76">
        <v>1365</v>
      </c>
      <c r="G32" s="70" t="s">
        <v>110</v>
      </c>
      <c r="H32" s="77" t="s">
        <v>111</v>
      </c>
      <c r="I32" s="69" t="s">
        <v>156</v>
      </c>
      <c r="J32" s="53"/>
      <c r="K32" s="53"/>
      <c r="L32" s="46"/>
      <c r="M32" s="69"/>
      <c r="N32" s="46">
        <v>1</v>
      </c>
      <c r="O32" s="46"/>
      <c r="P32" s="70"/>
      <c r="Q32" s="70"/>
      <c r="R32" s="70"/>
      <c r="S32" s="70"/>
      <c r="T32" s="70"/>
      <c r="U32" s="70"/>
      <c r="V32" s="70">
        <v>1</v>
      </c>
      <c r="W32" s="70"/>
      <c r="X32" s="70"/>
      <c r="Y32" s="70"/>
      <c r="Z32" s="70"/>
      <c r="AA32" s="70"/>
      <c r="AB32" s="70"/>
      <c r="AC32" s="70"/>
      <c r="AD32" s="70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8">
        <v>120</v>
      </c>
      <c r="AQ32" s="55">
        <f>VLOOKUP(E32,'[1]LopHocPhan'!C$2:F$1412,4,FALSE)</f>
        <v>120</v>
      </c>
      <c r="AR32" s="56">
        <f t="shared" si="1"/>
        <v>0</v>
      </c>
      <c r="AS32" s="55"/>
      <c r="AT32" s="55"/>
      <c r="AU32" s="55">
        <f t="shared" si="2"/>
        <v>120</v>
      </c>
      <c r="AV32" s="71" t="s">
        <v>157</v>
      </c>
      <c r="AW32" s="55">
        <v>3</v>
      </c>
      <c r="AX32" s="55" t="s">
        <v>77</v>
      </c>
      <c r="AY32" s="72"/>
      <c r="AZ32" s="72" t="s">
        <v>103</v>
      </c>
      <c r="BA32" s="46" t="s">
        <v>119</v>
      </c>
      <c r="BB32" s="70" t="s">
        <v>94</v>
      </c>
      <c r="BC32" s="70"/>
      <c r="BD32" s="70"/>
      <c r="BE32" s="70"/>
      <c r="BF32" s="70"/>
      <c r="BG32" s="70"/>
      <c r="BH32" s="70"/>
      <c r="BI32" s="70"/>
      <c r="BJ32" s="70"/>
      <c r="BK32" s="72" t="s">
        <v>73</v>
      </c>
      <c r="BL32" s="72" t="s">
        <v>87</v>
      </c>
      <c r="BM32" s="73">
        <v>1</v>
      </c>
      <c r="BN32" s="60" t="s">
        <v>117</v>
      </c>
      <c r="BO32" s="61">
        <v>48</v>
      </c>
      <c r="BP32" s="61"/>
      <c r="BQ32" s="79"/>
      <c r="BR32" s="62"/>
      <c r="BS32" s="74"/>
      <c r="BT32" s="72" t="s">
        <v>105</v>
      </c>
      <c r="BV32" s="38"/>
    </row>
    <row r="33" spans="1:74" ht="22.5" customHeight="1">
      <c r="A33" s="46">
        <v>24</v>
      </c>
      <c r="B33" s="46">
        <v>934</v>
      </c>
      <c r="C33" s="81" t="s">
        <v>146</v>
      </c>
      <c r="D33" s="70">
        <v>3</v>
      </c>
      <c r="E33" s="49" t="str">
        <f t="shared" si="0"/>
        <v>1366BMGM0111</v>
      </c>
      <c r="F33" s="76">
        <v>1366</v>
      </c>
      <c r="G33" s="70" t="s">
        <v>110</v>
      </c>
      <c r="H33" s="77" t="s">
        <v>111</v>
      </c>
      <c r="I33" s="69" t="s">
        <v>156</v>
      </c>
      <c r="J33" s="53"/>
      <c r="K33" s="53"/>
      <c r="L33" s="46"/>
      <c r="M33" s="69"/>
      <c r="N33" s="46">
        <v>1</v>
      </c>
      <c r="O33" s="46"/>
      <c r="P33" s="70"/>
      <c r="Q33" s="70"/>
      <c r="R33" s="70"/>
      <c r="S33" s="70"/>
      <c r="T33" s="70"/>
      <c r="U33" s="70"/>
      <c r="V33" s="70">
        <v>1</v>
      </c>
      <c r="W33" s="70"/>
      <c r="X33" s="70"/>
      <c r="Y33" s="70"/>
      <c r="Z33" s="70"/>
      <c r="AA33" s="70"/>
      <c r="AB33" s="70"/>
      <c r="AC33" s="70"/>
      <c r="AD33" s="70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8">
        <v>120</v>
      </c>
      <c r="AQ33" s="55">
        <f>VLOOKUP(E33,'[1]LopHocPhan'!C$2:F$1412,4,FALSE)</f>
        <v>120</v>
      </c>
      <c r="AR33" s="56">
        <f t="shared" si="1"/>
        <v>0</v>
      </c>
      <c r="AS33" s="55"/>
      <c r="AT33" s="55"/>
      <c r="AU33" s="55">
        <f t="shared" si="2"/>
        <v>120</v>
      </c>
      <c r="AV33" s="71" t="s">
        <v>157</v>
      </c>
      <c r="AW33" s="55">
        <v>3</v>
      </c>
      <c r="AX33" s="55" t="s">
        <v>106</v>
      </c>
      <c r="AY33" s="72"/>
      <c r="AZ33" s="72" t="s">
        <v>107</v>
      </c>
      <c r="BA33" s="46" t="s">
        <v>119</v>
      </c>
      <c r="BB33" s="70" t="s">
        <v>99</v>
      </c>
      <c r="BC33" s="70"/>
      <c r="BD33" s="70"/>
      <c r="BE33" s="70"/>
      <c r="BF33" s="70"/>
      <c r="BG33" s="70"/>
      <c r="BH33" s="70"/>
      <c r="BI33" s="70"/>
      <c r="BJ33" s="70"/>
      <c r="BK33" s="72" t="s">
        <v>73</v>
      </c>
      <c r="BL33" s="72" t="s">
        <v>87</v>
      </c>
      <c r="BM33" s="73">
        <v>1</v>
      </c>
      <c r="BN33" s="60" t="s">
        <v>117</v>
      </c>
      <c r="BO33" s="61">
        <v>48</v>
      </c>
      <c r="BP33" s="61"/>
      <c r="BQ33" s="79"/>
      <c r="BR33" s="62"/>
      <c r="BS33" s="74"/>
      <c r="BT33" s="72" t="s">
        <v>105</v>
      </c>
      <c r="BV33" s="38"/>
    </row>
    <row r="34" spans="1:74" ht="22.5" customHeight="1">
      <c r="A34" s="46">
        <v>25</v>
      </c>
      <c r="B34" s="46">
        <v>935</v>
      </c>
      <c r="C34" s="81" t="s">
        <v>146</v>
      </c>
      <c r="D34" s="70">
        <v>3</v>
      </c>
      <c r="E34" s="49" t="str">
        <f t="shared" si="0"/>
        <v>1367BMGM0111</v>
      </c>
      <c r="F34" s="76">
        <v>1367</v>
      </c>
      <c r="G34" s="70" t="s">
        <v>110</v>
      </c>
      <c r="H34" s="77" t="s">
        <v>111</v>
      </c>
      <c r="I34" s="69" t="s">
        <v>156</v>
      </c>
      <c r="J34" s="53"/>
      <c r="K34" s="53"/>
      <c r="L34" s="46"/>
      <c r="M34" s="69"/>
      <c r="N34" s="46">
        <v>1</v>
      </c>
      <c r="O34" s="46"/>
      <c r="P34" s="70"/>
      <c r="Q34" s="70"/>
      <c r="R34" s="70"/>
      <c r="S34" s="70"/>
      <c r="T34" s="70"/>
      <c r="U34" s="70"/>
      <c r="V34" s="70">
        <v>1</v>
      </c>
      <c r="W34" s="70"/>
      <c r="X34" s="70"/>
      <c r="Y34" s="70"/>
      <c r="Z34" s="70"/>
      <c r="AA34" s="70"/>
      <c r="AB34" s="70"/>
      <c r="AC34" s="70"/>
      <c r="AD34" s="70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8">
        <v>80</v>
      </c>
      <c r="AQ34" s="55">
        <f>VLOOKUP(E34,'[1]LopHocPhan'!C$2:F$1412,4,FALSE)</f>
        <v>69</v>
      </c>
      <c r="AR34" s="56">
        <f t="shared" si="1"/>
        <v>11</v>
      </c>
      <c r="AS34" s="55"/>
      <c r="AT34" s="55"/>
      <c r="AU34" s="55">
        <f t="shared" si="2"/>
        <v>69</v>
      </c>
      <c r="AV34" s="71" t="s">
        <v>157</v>
      </c>
      <c r="AW34" s="55">
        <v>3</v>
      </c>
      <c r="AX34" s="55" t="s">
        <v>158</v>
      </c>
      <c r="AY34" s="72"/>
      <c r="AZ34" s="72"/>
      <c r="BA34" s="46" t="s">
        <v>119</v>
      </c>
      <c r="BB34" s="70" t="s">
        <v>127</v>
      </c>
      <c r="BC34" s="70"/>
      <c r="BD34" s="70"/>
      <c r="BE34" s="70"/>
      <c r="BF34" s="70"/>
      <c r="BG34" s="70"/>
      <c r="BH34" s="70"/>
      <c r="BI34" s="70"/>
      <c r="BJ34" s="70"/>
      <c r="BK34" s="72" t="s">
        <v>73</v>
      </c>
      <c r="BL34" s="72" t="s">
        <v>87</v>
      </c>
      <c r="BM34" s="73">
        <v>1</v>
      </c>
      <c r="BN34" s="60" t="s">
        <v>117</v>
      </c>
      <c r="BO34" s="61">
        <v>48</v>
      </c>
      <c r="BP34" s="61"/>
      <c r="BQ34" s="79"/>
      <c r="BR34" s="62"/>
      <c r="BS34" s="74"/>
      <c r="BT34" s="72" t="s">
        <v>105</v>
      </c>
      <c r="BV34" s="38"/>
    </row>
    <row r="35" spans="1:74" ht="22.5" customHeight="1">
      <c r="A35" s="46">
        <v>26</v>
      </c>
      <c r="B35" s="46">
        <v>954</v>
      </c>
      <c r="C35" s="68" t="s">
        <v>146</v>
      </c>
      <c r="D35" s="49">
        <v>3</v>
      </c>
      <c r="E35" s="49" t="str">
        <f t="shared" si="0"/>
        <v>1368BMGM0111</v>
      </c>
      <c r="F35" s="76">
        <v>1368</v>
      </c>
      <c r="G35" s="49" t="s">
        <v>110</v>
      </c>
      <c r="H35" s="77" t="s">
        <v>111</v>
      </c>
      <c r="I35" s="69" t="s">
        <v>159</v>
      </c>
      <c r="J35" s="53"/>
      <c r="K35" s="53"/>
      <c r="L35" s="46"/>
      <c r="M35" s="69"/>
      <c r="N35" s="46">
        <v>1</v>
      </c>
      <c r="O35" s="46"/>
      <c r="P35" s="70"/>
      <c r="Q35" s="70"/>
      <c r="R35" s="70"/>
      <c r="S35" s="70"/>
      <c r="T35" s="70"/>
      <c r="U35" s="70"/>
      <c r="V35" s="70"/>
      <c r="W35" s="70"/>
      <c r="X35" s="70">
        <v>1</v>
      </c>
      <c r="Y35" s="70"/>
      <c r="Z35" s="70"/>
      <c r="AA35" s="70"/>
      <c r="AB35" s="70"/>
      <c r="AC35" s="70"/>
      <c r="AD35" s="70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8">
        <v>110</v>
      </c>
      <c r="AQ35" s="55">
        <f>VLOOKUP(E35,'[1]LopHocPhan'!C$2:F$1412,4,FALSE)</f>
        <v>101</v>
      </c>
      <c r="AR35" s="56">
        <f t="shared" si="1"/>
        <v>9</v>
      </c>
      <c r="AS35" s="55"/>
      <c r="AT35" s="55"/>
      <c r="AU35" s="55">
        <f t="shared" si="2"/>
        <v>101</v>
      </c>
      <c r="AV35" s="57" t="s">
        <v>136</v>
      </c>
      <c r="AW35" s="55">
        <v>3</v>
      </c>
      <c r="AX35" s="55" t="s">
        <v>160</v>
      </c>
      <c r="AY35" s="72"/>
      <c r="AZ35" s="72" t="s">
        <v>161</v>
      </c>
      <c r="BA35" s="46" t="s">
        <v>119</v>
      </c>
      <c r="BB35" s="70" t="s">
        <v>104</v>
      </c>
      <c r="BC35" s="70"/>
      <c r="BD35" s="70"/>
      <c r="BE35" s="80"/>
      <c r="BF35" s="50"/>
      <c r="BG35" s="70"/>
      <c r="BH35" s="70"/>
      <c r="BI35" s="70"/>
      <c r="BJ35" s="70"/>
      <c r="BK35" s="72" t="s">
        <v>73</v>
      </c>
      <c r="BL35" s="72" t="s">
        <v>87</v>
      </c>
      <c r="BM35" s="73">
        <v>1</v>
      </c>
      <c r="BN35" s="60"/>
      <c r="BO35" s="61">
        <v>48</v>
      </c>
      <c r="BP35" s="61"/>
      <c r="BQ35" s="79"/>
      <c r="BR35" s="62"/>
      <c r="BS35" s="74"/>
      <c r="BT35" s="72" t="s">
        <v>105</v>
      </c>
      <c r="BV35" s="38"/>
    </row>
    <row r="36" spans="1:74" ht="22.5" customHeight="1">
      <c r="A36" s="46">
        <v>27</v>
      </c>
      <c r="B36" s="46">
        <v>955</v>
      </c>
      <c r="C36" s="68" t="s">
        <v>146</v>
      </c>
      <c r="D36" s="49">
        <v>3</v>
      </c>
      <c r="E36" s="49" t="str">
        <f t="shared" si="0"/>
        <v>1369BMGM0111</v>
      </c>
      <c r="F36" s="76">
        <v>1369</v>
      </c>
      <c r="G36" s="49" t="s">
        <v>110</v>
      </c>
      <c r="H36" s="77" t="s">
        <v>111</v>
      </c>
      <c r="I36" s="69" t="s">
        <v>159</v>
      </c>
      <c r="J36" s="53"/>
      <c r="K36" s="53"/>
      <c r="L36" s="46"/>
      <c r="M36" s="69"/>
      <c r="N36" s="46">
        <v>1</v>
      </c>
      <c r="O36" s="46"/>
      <c r="P36" s="70"/>
      <c r="Q36" s="70"/>
      <c r="R36" s="70"/>
      <c r="S36" s="70"/>
      <c r="T36" s="70"/>
      <c r="U36" s="70"/>
      <c r="V36" s="70"/>
      <c r="W36" s="70"/>
      <c r="X36" s="70">
        <v>1</v>
      </c>
      <c r="Y36" s="70"/>
      <c r="Z36" s="70"/>
      <c r="AA36" s="70"/>
      <c r="AB36" s="70"/>
      <c r="AC36" s="70"/>
      <c r="AD36" s="70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8">
        <v>110</v>
      </c>
      <c r="AQ36" s="55">
        <f>VLOOKUP(E36,'[1]LopHocPhan'!C$2:F$1412,4,FALSE)</f>
        <v>110</v>
      </c>
      <c r="AR36" s="56">
        <f t="shared" si="1"/>
        <v>0</v>
      </c>
      <c r="AS36" s="55" t="s">
        <v>162</v>
      </c>
      <c r="AT36" s="55"/>
      <c r="AU36" s="55">
        <f t="shared" si="2"/>
        <v>110</v>
      </c>
      <c r="AV36" s="71" t="s">
        <v>163</v>
      </c>
      <c r="AW36" s="55">
        <v>3</v>
      </c>
      <c r="AX36" s="55" t="s">
        <v>77</v>
      </c>
      <c r="AY36" s="72"/>
      <c r="AZ36" s="58" t="s">
        <v>78</v>
      </c>
      <c r="BA36" s="70"/>
      <c r="BB36" s="70"/>
      <c r="BC36" s="70"/>
      <c r="BD36" s="70"/>
      <c r="BE36" s="46" t="s">
        <v>119</v>
      </c>
      <c r="BF36" s="70" t="s">
        <v>125</v>
      </c>
      <c r="BG36" s="70"/>
      <c r="BH36" s="70"/>
      <c r="BI36" s="70"/>
      <c r="BJ36" s="70"/>
      <c r="BK36" s="72" t="s">
        <v>73</v>
      </c>
      <c r="BL36" s="72" t="s">
        <v>74</v>
      </c>
      <c r="BM36" s="73">
        <v>1</v>
      </c>
      <c r="BN36" s="60"/>
      <c r="BO36" s="61">
        <v>48</v>
      </c>
      <c r="BP36" s="61"/>
      <c r="BQ36" s="79"/>
      <c r="BR36" s="62"/>
      <c r="BS36" s="74"/>
      <c r="BT36" s="72" t="s">
        <v>105</v>
      </c>
      <c r="BV36" s="38"/>
    </row>
    <row r="37" spans="1:74" ht="22.5" customHeight="1">
      <c r="A37" s="46">
        <v>28</v>
      </c>
      <c r="B37" s="46">
        <v>956</v>
      </c>
      <c r="C37" s="68" t="s">
        <v>146</v>
      </c>
      <c r="D37" s="49">
        <v>3</v>
      </c>
      <c r="E37" s="49" t="str">
        <f t="shared" si="0"/>
        <v>1370BMGM0111</v>
      </c>
      <c r="F37" s="76">
        <v>1370</v>
      </c>
      <c r="G37" s="49" t="s">
        <v>110</v>
      </c>
      <c r="H37" s="77" t="s">
        <v>111</v>
      </c>
      <c r="I37" s="69" t="s">
        <v>159</v>
      </c>
      <c r="J37" s="53"/>
      <c r="K37" s="53"/>
      <c r="L37" s="46"/>
      <c r="M37" s="69"/>
      <c r="N37" s="46">
        <v>1</v>
      </c>
      <c r="O37" s="46"/>
      <c r="P37" s="70"/>
      <c r="Q37" s="70"/>
      <c r="R37" s="70"/>
      <c r="S37" s="70"/>
      <c r="T37" s="70"/>
      <c r="U37" s="70"/>
      <c r="V37" s="70"/>
      <c r="W37" s="70"/>
      <c r="X37" s="70">
        <v>1</v>
      </c>
      <c r="Y37" s="70"/>
      <c r="Z37" s="70"/>
      <c r="AA37" s="70"/>
      <c r="AB37" s="70"/>
      <c r="AC37" s="70"/>
      <c r="AD37" s="70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8">
        <v>60</v>
      </c>
      <c r="AQ37" s="55">
        <f>VLOOKUP(E37,'[1]LopHocPhan'!C$2:F$1412,4,FALSE)</f>
        <v>60</v>
      </c>
      <c r="AR37" s="56">
        <f t="shared" si="1"/>
        <v>0</v>
      </c>
      <c r="AS37" s="55"/>
      <c r="AT37" s="55"/>
      <c r="AU37" s="55">
        <f t="shared" si="2"/>
        <v>60</v>
      </c>
      <c r="AV37" s="71" t="s">
        <v>163</v>
      </c>
      <c r="AW37" s="55">
        <v>3</v>
      </c>
      <c r="AX37" s="55" t="s">
        <v>72</v>
      </c>
      <c r="AY37" s="72"/>
      <c r="AZ37" s="72"/>
      <c r="BA37" s="80"/>
      <c r="BB37" s="70"/>
      <c r="BC37" s="70"/>
      <c r="BD37" s="70"/>
      <c r="BE37" s="46" t="s">
        <v>119</v>
      </c>
      <c r="BF37" s="70" t="s">
        <v>164</v>
      </c>
      <c r="BG37" s="70"/>
      <c r="BH37" s="70"/>
      <c r="BI37" s="70"/>
      <c r="BJ37" s="70"/>
      <c r="BK37" s="72" t="s">
        <v>73</v>
      </c>
      <c r="BL37" s="72" t="s">
        <v>74</v>
      </c>
      <c r="BM37" s="73">
        <v>1</v>
      </c>
      <c r="BN37" s="60" t="s">
        <v>117</v>
      </c>
      <c r="BO37" s="61">
        <v>48</v>
      </c>
      <c r="BP37" s="61"/>
      <c r="BQ37" s="79"/>
      <c r="BR37" s="62"/>
      <c r="BS37" s="74"/>
      <c r="BT37" s="72" t="s">
        <v>105</v>
      </c>
      <c r="BV37" s="38"/>
    </row>
    <row r="38" spans="1:74" ht="22.5" customHeight="1">
      <c r="A38" s="46">
        <v>29</v>
      </c>
      <c r="B38" s="46">
        <v>980</v>
      </c>
      <c r="C38" s="68" t="s">
        <v>146</v>
      </c>
      <c r="D38" s="49">
        <v>3</v>
      </c>
      <c r="E38" s="49" t="str">
        <f t="shared" si="0"/>
        <v>1371BMGM0111</v>
      </c>
      <c r="F38" s="76">
        <v>1371</v>
      </c>
      <c r="G38" s="49" t="s">
        <v>110</v>
      </c>
      <c r="H38" s="77" t="s">
        <v>111</v>
      </c>
      <c r="I38" s="69" t="s">
        <v>165</v>
      </c>
      <c r="J38" s="53"/>
      <c r="K38" s="53"/>
      <c r="L38" s="46"/>
      <c r="M38" s="69"/>
      <c r="N38" s="46">
        <v>1</v>
      </c>
      <c r="O38" s="46"/>
      <c r="P38" s="70"/>
      <c r="Q38" s="70"/>
      <c r="R38" s="70"/>
      <c r="S38" s="70"/>
      <c r="T38" s="70"/>
      <c r="U38" s="70"/>
      <c r="V38" s="70"/>
      <c r="W38" s="70"/>
      <c r="X38" s="70"/>
      <c r="Y38" s="70">
        <v>1</v>
      </c>
      <c r="Z38" s="70"/>
      <c r="AA38" s="70"/>
      <c r="AB38" s="70"/>
      <c r="AC38" s="70"/>
      <c r="AD38" s="70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8">
        <v>120</v>
      </c>
      <c r="AQ38" s="55">
        <f>VLOOKUP(E38,'[1]LopHocPhan'!C$2:F$1412,4,FALSE)</f>
        <v>118</v>
      </c>
      <c r="AR38" s="56">
        <f t="shared" si="1"/>
        <v>2</v>
      </c>
      <c r="AS38" s="55"/>
      <c r="AT38" s="55"/>
      <c r="AU38" s="55">
        <f t="shared" si="2"/>
        <v>118</v>
      </c>
      <c r="AV38" s="71" t="s">
        <v>166</v>
      </c>
      <c r="AW38" s="55">
        <v>3</v>
      </c>
      <c r="AX38" s="55" t="s">
        <v>77</v>
      </c>
      <c r="AY38" s="72"/>
      <c r="AZ38" s="72" t="s">
        <v>167</v>
      </c>
      <c r="BA38" s="70"/>
      <c r="BB38" s="70"/>
      <c r="BC38" s="70"/>
      <c r="BD38" s="70"/>
      <c r="BE38" s="70"/>
      <c r="BF38" s="70"/>
      <c r="BG38" s="70" t="s">
        <v>119</v>
      </c>
      <c r="BH38" s="70" t="s">
        <v>138</v>
      </c>
      <c r="BI38" s="70"/>
      <c r="BJ38" s="70"/>
      <c r="BK38" s="72" t="s">
        <v>73</v>
      </c>
      <c r="BL38" s="72" t="s">
        <v>74</v>
      </c>
      <c r="BM38" s="73">
        <v>1</v>
      </c>
      <c r="BN38" s="60" t="s">
        <v>168</v>
      </c>
      <c r="BO38" s="61">
        <v>48</v>
      </c>
      <c r="BP38" s="61"/>
      <c r="BQ38" s="79"/>
      <c r="BR38" s="62"/>
      <c r="BS38" s="74"/>
      <c r="BT38" s="72" t="s">
        <v>105</v>
      </c>
      <c r="BV38" s="38"/>
    </row>
    <row r="39" spans="1:72" ht="22.5" customHeight="1">
      <c r="A39" s="46">
        <v>1</v>
      </c>
      <c r="B39" s="46">
        <v>7</v>
      </c>
      <c r="C39" s="47" t="s">
        <v>169</v>
      </c>
      <c r="D39" s="48">
        <v>2</v>
      </c>
      <c r="E39" s="49" t="str">
        <f t="shared" si="0"/>
        <v>1351CEMG0311</v>
      </c>
      <c r="F39" s="50">
        <v>1351</v>
      </c>
      <c r="G39" s="51" t="s">
        <v>170</v>
      </c>
      <c r="H39" s="52" t="s">
        <v>66</v>
      </c>
      <c r="I39" s="53" t="s">
        <v>67</v>
      </c>
      <c r="J39" s="53"/>
      <c r="K39" s="53"/>
      <c r="L39" s="46">
        <v>1</v>
      </c>
      <c r="M39" s="46"/>
      <c r="N39" s="46"/>
      <c r="O39" s="46"/>
      <c r="P39" s="46">
        <v>1</v>
      </c>
      <c r="Q39" s="46"/>
      <c r="R39" s="46">
        <v>1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3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54">
        <v>110</v>
      </c>
      <c r="AQ39" s="55">
        <f>VLOOKUP(E39,'[1]LopHocPhan'!C$2:F$1412,4,FALSE)</f>
        <v>76</v>
      </c>
      <c r="AR39" s="56">
        <f t="shared" si="1"/>
        <v>34</v>
      </c>
      <c r="AS39" s="55"/>
      <c r="AT39" s="55"/>
      <c r="AU39" s="55">
        <f t="shared" si="2"/>
        <v>76</v>
      </c>
      <c r="AV39" s="57" t="s">
        <v>84</v>
      </c>
      <c r="AW39" s="55">
        <v>2</v>
      </c>
      <c r="AX39" s="55" t="s">
        <v>171</v>
      </c>
      <c r="AY39" s="58" t="s">
        <v>172</v>
      </c>
      <c r="AZ39" s="58"/>
      <c r="BA39" s="46"/>
      <c r="BB39" s="46"/>
      <c r="BC39" s="46" t="s">
        <v>71</v>
      </c>
      <c r="BD39" s="46" t="s">
        <v>118</v>
      </c>
      <c r="BE39" s="46"/>
      <c r="BF39" s="46"/>
      <c r="BG39" s="46"/>
      <c r="BH39" s="46"/>
      <c r="BI39" s="46"/>
      <c r="BJ39" s="46"/>
      <c r="BK39" s="58" t="s">
        <v>73</v>
      </c>
      <c r="BL39" s="58" t="s">
        <v>87</v>
      </c>
      <c r="BM39" s="59">
        <v>2</v>
      </c>
      <c r="BN39" s="60"/>
      <c r="BO39" s="36">
        <v>46</v>
      </c>
      <c r="BP39" s="61"/>
      <c r="BQ39" s="62"/>
      <c r="BR39" s="62"/>
      <c r="BS39" s="63"/>
      <c r="BT39" s="58" t="s">
        <v>75</v>
      </c>
    </row>
    <row r="40" spans="1:72" ht="22.5" customHeight="1">
      <c r="A40" s="46">
        <v>2</v>
      </c>
      <c r="B40" s="46">
        <v>8</v>
      </c>
      <c r="C40" s="47" t="s">
        <v>169</v>
      </c>
      <c r="D40" s="48">
        <v>2</v>
      </c>
      <c r="E40" s="49" t="str">
        <f t="shared" si="0"/>
        <v>1352CEMG0311</v>
      </c>
      <c r="F40" s="50">
        <v>1352</v>
      </c>
      <c r="G40" s="51" t="s">
        <v>170</v>
      </c>
      <c r="H40" s="52" t="s">
        <v>66</v>
      </c>
      <c r="I40" s="53" t="s">
        <v>67</v>
      </c>
      <c r="J40" s="53"/>
      <c r="K40" s="53"/>
      <c r="L40" s="46">
        <v>1</v>
      </c>
      <c r="M40" s="46"/>
      <c r="N40" s="46"/>
      <c r="O40" s="46"/>
      <c r="P40" s="46">
        <v>1</v>
      </c>
      <c r="Q40" s="46"/>
      <c r="R40" s="46">
        <v>1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3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54">
        <v>110</v>
      </c>
      <c r="AQ40" s="55">
        <f>VLOOKUP(E40,'[1]LopHocPhan'!C$2:F$1412,4,FALSE)</f>
        <v>110</v>
      </c>
      <c r="AR40" s="56">
        <f t="shared" si="1"/>
        <v>0</v>
      </c>
      <c r="AS40" s="55"/>
      <c r="AT40" s="55"/>
      <c r="AU40" s="55">
        <f t="shared" si="2"/>
        <v>110</v>
      </c>
      <c r="AV40" s="57" t="s">
        <v>173</v>
      </c>
      <c r="AW40" s="55">
        <v>2</v>
      </c>
      <c r="AX40" s="55" t="s">
        <v>77</v>
      </c>
      <c r="AY40" s="58" t="s">
        <v>172</v>
      </c>
      <c r="AZ40" s="58" t="s">
        <v>78</v>
      </c>
      <c r="BA40" s="46"/>
      <c r="BB40" s="46"/>
      <c r="BC40" s="46" t="s">
        <v>71</v>
      </c>
      <c r="BD40" s="46" t="s">
        <v>174</v>
      </c>
      <c r="BE40" s="46"/>
      <c r="BF40" s="46"/>
      <c r="BG40" s="46"/>
      <c r="BH40" s="46"/>
      <c r="BI40" s="46"/>
      <c r="BJ40" s="46"/>
      <c r="BK40" s="58" t="s">
        <v>73</v>
      </c>
      <c r="BL40" s="58" t="s">
        <v>87</v>
      </c>
      <c r="BM40" s="59">
        <v>2</v>
      </c>
      <c r="BN40" s="60"/>
      <c r="BO40" s="36">
        <v>46</v>
      </c>
      <c r="BP40" s="61"/>
      <c r="BQ40" s="62"/>
      <c r="BR40" s="62"/>
      <c r="BS40" s="63"/>
      <c r="BT40" s="58" t="s">
        <v>75</v>
      </c>
    </row>
    <row r="41" spans="1:72" ht="22.5" customHeight="1">
      <c r="A41" s="46">
        <v>3</v>
      </c>
      <c r="B41" s="46">
        <v>9</v>
      </c>
      <c r="C41" s="47" t="s">
        <v>169</v>
      </c>
      <c r="D41" s="48">
        <v>2</v>
      </c>
      <c r="E41" s="49" t="str">
        <f t="shared" si="0"/>
        <v>1353CEMG0311</v>
      </c>
      <c r="F41" s="50">
        <v>1353</v>
      </c>
      <c r="G41" s="51" t="s">
        <v>170</v>
      </c>
      <c r="H41" s="52" t="s">
        <v>66</v>
      </c>
      <c r="I41" s="53" t="s">
        <v>67</v>
      </c>
      <c r="J41" s="53"/>
      <c r="K41" s="53"/>
      <c r="L41" s="46">
        <v>1</v>
      </c>
      <c r="M41" s="46"/>
      <c r="N41" s="46"/>
      <c r="O41" s="46"/>
      <c r="P41" s="46">
        <v>1</v>
      </c>
      <c r="Q41" s="46"/>
      <c r="R41" s="46">
        <v>1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3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54">
        <v>110</v>
      </c>
      <c r="AQ41" s="55">
        <f>VLOOKUP(E41,'[1]LopHocPhan'!C$2:F$1412,4,FALSE)</f>
        <v>104</v>
      </c>
      <c r="AR41" s="56">
        <f t="shared" si="1"/>
        <v>6</v>
      </c>
      <c r="AS41" s="55"/>
      <c r="AT41" s="55"/>
      <c r="AU41" s="55">
        <f t="shared" si="2"/>
        <v>104</v>
      </c>
      <c r="AV41" s="57" t="s">
        <v>175</v>
      </c>
      <c r="AW41" s="55">
        <v>2</v>
      </c>
      <c r="AX41" s="55" t="s">
        <v>77</v>
      </c>
      <c r="AY41" s="58" t="s">
        <v>172</v>
      </c>
      <c r="AZ41" s="58" t="s">
        <v>176</v>
      </c>
      <c r="BA41" s="46"/>
      <c r="BB41" s="46"/>
      <c r="BC41" s="46" t="s">
        <v>71</v>
      </c>
      <c r="BD41" s="46" t="s">
        <v>72</v>
      </c>
      <c r="BE41" s="46"/>
      <c r="BF41" s="46"/>
      <c r="BG41" s="46"/>
      <c r="BH41" s="46"/>
      <c r="BI41" s="46"/>
      <c r="BJ41" s="46"/>
      <c r="BK41" s="58" t="s">
        <v>73</v>
      </c>
      <c r="BL41" s="58" t="s">
        <v>87</v>
      </c>
      <c r="BM41" s="59">
        <v>2</v>
      </c>
      <c r="BN41" s="60"/>
      <c r="BO41" s="36">
        <v>46</v>
      </c>
      <c r="BP41" s="61"/>
      <c r="BQ41" s="62"/>
      <c r="BR41" s="62"/>
      <c r="BS41" s="63"/>
      <c r="BT41" s="58" t="s">
        <v>75</v>
      </c>
    </row>
    <row r="42" spans="1:72" ht="26.25" customHeight="1">
      <c r="A42" s="46">
        <v>4</v>
      </c>
      <c r="B42" s="46">
        <v>13</v>
      </c>
      <c r="C42" s="47" t="s">
        <v>177</v>
      </c>
      <c r="D42" s="48">
        <v>3</v>
      </c>
      <c r="E42" s="49" t="str">
        <f t="shared" si="0"/>
        <v>1351CEMG0511</v>
      </c>
      <c r="F42" s="50">
        <v>1351</v>
      </c>
      <c r="G42" s="51" t="s">
        <v>178</v>
      </c>
      <c r="H42" s="52" t="s">
        <v>111</v>
      </c>
      <c r="I42" s="53" t="s">
        <v>179</v>
      </c>
      <c r="J42" s="53"/>
      <c r="K42" s="53"/>
      <c r="L42" s="46">
        <v>1</v>
      </c>
      <c r="M42" s="46"/>
      <c r="N42" s="46"/>
      <c r="O42" s="46"/>
      <c r="P42" s="46"/>
      <c r="Q42" s="46"/>
      <c r="R42" s="46">
        <v>1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3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54">
        <v>55</v>
      </c>
      <c r="AQ42" s="55">
        <f>VLOOKUP(E42,'[1]LopHocPhan'!C$2:F$1412,4,FALSE)</f>
        <v>55</v>
      </c>
      <c r="AR42" s="56">
        <f t="shared" si="1"/>
        <v>0</v>
      </c>
      <c r="AS42" s="55"/>
      <c r="AT42" s="55"/>
      <c r="AU42" s="55">
        <f t="shared" si="2"/>
        <v>55</v>
      </c>
      <c r="AV42" s="57" t="s">
        <v>140</v>
      </c>
      <c r="AW42" s="55">
        <v>3</v>
      </c>
      <c r="AX42" s="55" t="s">
        <v>118</v>
      </c>
      <c r="AY42" s="58"/>
      <c r="AZ42" s="58"/>
      <c r="BA42" s="46" t="s">
        <v>119</v>
      </c>
      <c r="BB42" s="46" t="s">
        <v>180</v>
      </c>
      <c r="BC42" s="46"/>
      <c r="BD42" s="46"/>
      <c r="BE42" s="46"/>
      <c r="BF42" s="46"/>
      <c r="BG42" s="46"/>
      <c r="BH42" s="46"/>
      <c r="BI42" s="46" t="s">
        <v>71</v>
      </c>
      <c r="BJ42" s="46" t="s">
        <v>181</v>
      </c>
      <c r="BK42" s="58" t="s">
        <v>73</v>
      </c>
      <c r="BL42" s="58" t="s">
        <v>182</v>
      </c>
      <c r="BM42" s="59">
        <v>2</v>
      </c>
      <c r="BN42" s="60"/>
      <c r="BO42" s="36">
        <v>46</v>
      </c>
      <c r="BP42" s="61"/>
      <c r="BQ42" s="62"/>
      <c r="BR42" s="62"/>
      <c r="BS42" s="63"/>
      <c r="BT42" s="58" t="s">
        <v>75</v>
      </c>
    </row>
    <row r="43" spans="1:72" ht="26.25" customHeight="1">
      <c r="A43" s="46">
        <v>5</v>
      </c>
      <c r="B43" s="46">
        <v>14</v>
      </c>
      <c r="C43" s="47" t="s">
        <v>177</v>
      </c>
      <c r="D43" s="48">
        <v>3</v>
      </c>
      <c r="E43" s="49" t="str">
        <f t="shared" si="0"/>
        <v>1352CEMG0511</v>
      </c>
      <c r="F43" s="50">
        <v>1352</v>
      </c>
      <c r="G43" s="51" t="s">
        <v>178</v>
      </c>
      <c r="H43" s="52" t="s">
        <v>111</v>
      </c>
      <c r="I43" s="53" t="s">
        <v>179</v>
      </c>
      <c r="J43" s="53"/>
      <c r="K43" s="53"/>
      <c r="L43" s="46">
        <v>1</v>
      </c>
      <c r="M43" s="46"/>
      <c r="N43" s="46"/>
      <c r="O43" s="46"/>
      <c r="P43" s="46"/>
      <c r="Q43" s="46"/>
      <c r="R43" s="46">
        <v>1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3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54">
        <v>55</v>
      </c>
      <c r="AQ43" s="55">
        <f>VLOOKUP(E43,'[1]LopHocPhan'!C$2:F$1412,4,FALSE)</f>
        <v>55</v>
      </c>
      <c r="AR43" s="56">
        <f t="shared" si="1"/>
        <v>0</v>
      </c>
      <c r="AS43" s="55"/>
      <c r="AT43" s="55"/>
      <c r="AU43" s="55">
        <f t="shared" si="2"/>
        <v>55</v>
      </c>
      <c r="AV43" s="57" t="s">
        <v>183</v>
      </c>
      <c r="AW43" s="55">
        <v>3</v>
      </c>
      <c r="AX43" s="55" t="s">
        <v>118</v>
      </c>
      <c r="AY43" s="58"/>
      <c r="AZ43" s="58"/>
      <c r="BA43" s="46" t="s">
        <v>119</v>
      </c>
      <c r="BB43" s="46" t="s">
        <v>184</v>
      </c>
      <c r="BC43" s="46"/>
      <c r="BD43" s="46"/>
      <c r="BE43" s="46"/>
      <c r="BF43" s="46"/>
      <c r="BG43" s="46"/>
      <c r="BH43" s="46"/>
      <c r="BI43" s="46" t="s">
        <v>71</v>
      </c>
      <c r="BJ43" s="46" t="s">
        <v>185</v>
      </c>
      <c r="BK43" s="58" t="s">
        <v>73</v>
      </c>
      <c r="BL43" s="58" t="s">
        <v>182</v>
      </c>
      <c r="BM43" s="59">
        <v>2</v>
      </c>
      <c r="BN43" s="60"/>
      <c r="BO43" s="36">
        <v>46</v>
      </c>
      <c r="BP43" s="61"/>
      <c r="BQ43" s="62"/>
      <c r="BR43" s="62"/>
      <c r="BS43" s="63"/>
      <c r="BT43" s="58" t="s">
        <v>75</v>
      </c>
    </row>
    <row r="44" spans="1:72" ht="26.25" customHeight="1">
      <c r="A44" s="46">
        <v>6</v>
      </c>
      <c r="B44" s="46">
        <v>15</v>
      </c>
      <c r="C44" s="47" t="s">
        <v>177</v>
      </c>
      <c r="D44" s="48">
        <v>3</v>
      </c>
      <c r="E44" s="49" t="str">
        <f t="shared" si="0"/>
        <v>1353CEMG0511</v>
      </c>
      <c r="F44" s="50">
        <v>1353</v>
      </c>
      <c r="G44" s="51" t="s">
        <v>178</v>
      </c>
      <c r="H44" s="52" t="s">
        <v>111</v>
      </c>
      <c r="I44" s="53" t="s">
        <v>179</v>
      </c>
      <c r="J44" s="53"/>
      <c r="K44" s="53"/>
      <c r="L44" s="46">
        <v>1</v>
      </c>
      <c r="M44" s="46"/>
      <c r="N44" s="46"/>
      <c r="O44" s="46"/>
      <c r="P44" s="46"/>
      <c r="Q44" s="46"/>
      <c r="R44" s="46">
        <v>1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3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54">
        <v>55</v>
      </c>
      <c r="AQ44" s="55">
        <f>VLOOKUP(E44,'[1]LopHocPhan'!C$2:F$1412,4,FALSE)</f>
        <v>55</v>
      </c>
      <c r="AR44" s="56">
        <f t="shared" si="1"/>
        <v>0</v>
      </c>
      <c r="AS44" s="55"/>
      <c r="AT44" s="55"/>
      <c r="AU44" s="55">
        <f t="shared" si="2"/>
        <v>55</v>
      </c>
      <c r="AV44" s="57" t="s">
        <v>157</v>
      </c>
      <c r="AW44" s="55">
        <v>3</v>
      </c>
      <c r="AX44" s="55" t="s">
        <v>186</v>
      </c>
      <c r="AY44" s="58"/>
      <c r="AZ44" s="58"/>
      <c r="BA44" s="46" t="s">
        <v>119</v>
      </c>
      <c r="BB44" s="46" t="s">
        <v>187</v>
      </c>
      <c r="BC44" s="46"/>
      <c r="BD44" s="46"/>
      <c r="BE44" s="46"/>
      <c r="BF44" s="46"/>
      <c r="BG44" s="46"/>
      <c r="BH44" s="46"/>
      <c r="BI44" s="46" t="s">
        <v>71</v>
      </c>
      <c r="BJ44" s="46" t="s">
        <v>180</v>
      </c>
      <c r="BK44" s="58" t="s">
        <v>73</v>
      </c>
      <c r="BL44" s="58" t="s">
        <v>182</v>
      </c>
      <c r="BM44" s="59">
        <v>2</v>
      </c>
      <c r="BN44" s="60"/>
      <c r="BO44" s="36">
        <v>46</v>
      </c>
      <c r="BP44" s="61"/>
      <c r="BQ44" s="62"/>
      <c r="BR44" s="62"/>
      <c r="BS44" s="63"/>
      <c r="BT44" s="58" t="s">
        <v>75</v>
      </c>
    </row>
    <row r="45" spans="1:72" ht="26.25" customHeight="1">
      <c r="A45" s="46">
        <v>7</v>
      </c>
      <c r="B45" s="46">
        <v>16</v>
      </c>
      <c r="C45" s="47" t="s">
        <v>177</v>
      </c>
      <c r="D45" s="48">
        <v>3</v>
      </c>
      <c r="E45" s="49" t="str">
        <f t="shared" si="0"/>
        <v>1354CEMG0511</v>
      </c>
      <c r="F45" s="50">
        <v>1354</v>
      </c>
      <c r="G45" s="51" t="s">
        <v>178</v>
      </c>
      <c r="H45" s="52" t="s">
        <v>111</v>
      </c>
      <c r="I45" s="53" t="s">
        <v>179</v>
      </c>
      <c r="J45" s="53"/>
      <c r="K45" s="53"/>
      <c r="L45" s="46">
        <v>1</v>
      </c>
      <c r="M45" s="46"/>
      <c r="N45" s="46"/>
      <c r="O45" s="46"/>
      <c r="P45" s="46"/>
      <c r="Q45" s="46"/>
      <c r="R45" s="46">
        <v>1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53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54">
        <v>55</v>
      </c>
      <c r="AQ45" s="55">
        <f>VLOOKUP(E45,'[1]LopHocPhan'!C$2:F$1412,4,FALSE)</f>
        <v>52</v>
      </c>
      <c r="AR45" s="56">
        <f t="shared" si="1"/>
        <v>3</v>
      </c>
      <c r="AS45" s="55"/>
      <c r="AT45" s="55"/>
      <c r="AU45" s="55">
        <f t="shared" si="2"/>
        <v>52</v>
      </c>
      <c r="AV45" s="57" t="s">
        <v>188</v>
      </c>
      <c r="AW45" s="55">
        <v>4</v>
      </c>
      <c r="AX45" s="55" t="s">
        <v>118</v>
      </c>
      <c r="AY45" s="58"/>
      <c r="AZ45" s="58"/>
      <c r="BA45" s="46" t="s">
        <v>115</v>
      </c>
      <c r="BB45" s="46" t="s">
        <v>189</v>
      </c>
      <c r="BC45" s="46"/>
      <c r="BD45" s="46"/>
      <c r="BE45" s="46"/>
      <c r="BF45" s="46"/>
      <c r="BG45" s="46"/>
      <c r="BH45" s="46"/>
      <c r="BI45" s="46" t="s">
        <v>93</v>
      </c>
      <c r="BJ45" s="46" t="s">
        <v>185</v>
      </c>
      <c r="BK45" s="58" t="s">
        <v>73</v>
      </c>
      <c r="BL45" s="58" t="s">
        <v>182</v>
      </c>
      <c r="BM45" s="59">
        <v>2</v>
      </c>
      <c r="BN45" s="60" t="s">
        <v>117</v>
      </c>
      <c r="BO45" s="36">
        <v>46</v>
      </c>
      <c r="BP45" s="61"/>
      <c r="BQ45" s="62"/>
      <c r="BR45" s="62"/>
      <c r="BS45" s="63"/>
      <c r="BT45" s="58" t="s">
        <v>75</v>
      </c>
    </row>
    <row r="46" spans="1:72" ht="26.25" customHeight="1">
      <c r="A46" s="46">
        <v>8</v>
      </c>
      <c r="B46" s="46">
        <v>17</v>
      </c>
      <c r="C46" s="47" t="s">
        <v>177</v>
      </c>
      <c r="D46" s="48">
        <v>3</v>
      </c>
      <c r="E46" s="49" t="str">
        <f t="shared" si="0"/>
        <v>1355CEMG0511</v>
      </c>
      <c r="F46" s="50">
        <v>1355</v>
      </c>
      <c r="G46" s="51" t="s">
        <v>178</v>
      </c>
      <c r="H46" s="52" t="s">
        <v>111</v>
      </c>
      <c r="I46" s="53" t="s">
        <v>179</v>
      </c>
      <c r="J46" s="53"/>
      <c r="K46" s="53"/>
      <c r="L46" s="46">
        <v>1</v>
      </c>
      <c r="M46" s="46"/>
      <c r="N46" s="46"/>
      <c r="O46" s="46"/>
      <c r="P46" s="46"/>
      <c r="Q46" s="46"/>
      <c r="R46" s="46">
        <v>1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53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54">
        <v>55</v>
      </c>
      <c r="AQ46" s="55">
        <f>VLOOKUP(E46,'[1]LopHocPhan'!C$2:F$1412,4,FALSE)</f>
        <v>52</v>
      </c>
      <c r="AR46" s="56">
        <f t="shared" si="1"/>
        <v>3</v>
      </c>
      <c r="AS46" s="55"/>
      <c r="AT46" s="55"/>
      <c r="AU46" s="55">
        <f t="shared" si="2"/>
        <v>52</v>
      </c>
      <c r="AV46" s="57" t="s">
        <v>91</v>
      </c>
      <c r="AW46" s="55">
        <v>4</v>
      </c>
      <c r="AX46" s="55" t="s">
        <v>72</v>
      </c>
      <c r="AY46" s="58"/>
      <c r="AZ46" s="58"/>
      <c r="BA46" s="46" t="s">
        <v>115</v>
      </c>
      <c r="BB46" s="46" t="s">
        <v>190</v>
      </c>
      <c r="BC46" s="46"/>
      <c r="BD46" s="46"/>
      <c r="BE46" s="46"/>
      <c r="BF46" s="46"/>
      <c r="BG46" s="46"/>
      <c r="BH46" s="46"/>
      <c r="BI46" s="46" t="s">
        <v>93</v>
      </c>
      <c r="BJ46" s="46" t="s">
        <v>180</v>
      </c>
      <c r="BK46" s="58" t="s">
        <v>73</v>
      </c>
      <c r="BL46" s="58" t="s">
        <v>182</v>
      </c>
      <c r="BM46" s="59">
        <v>2</v>
      </c>
      <c r="BN46" s="60" t="s">
        <v>117</v>
      </c>
      <c r="BO46" s="36">
        <v>46</v>
      </c>
      <c r="BP46" s="61"/>
      <c r="BQ46" s="62"/>
      <c r="BR46" s="62"/>
      <c r="BS46" s="63"/>
      <c r="BT46" s="58" t="s">
        <v>75</v>
      </c>
    </row>
    <row r="47" spans="1:72" ht="26.25" customHeight="1">
      <c r="A47" s="46">
        <v>9</v>
      </c>
      <c r="B47" s="46">
        <v>18</v>
      </c>
      <c r="C47" s="47" t="s">
        <v>177</v>
      </c>
      <c r="D47" s="48">
        <v>3</v>
      </c>
      <c r="E47" s="49" t="str">
        <f t="shared" si="0"/>
        <v>1356CEMG0511</v>
      </c>
      <c r="F47" s="50">
        <v>1356</v>
      </c>
      <c r="G47" s="51" t="s">
        <v>178</v>
      </c>
      <c r="H47" s="52" t="s">
        <v>111</v>
      </c>
      <c r="I47" s="53" t="s">
        <v>191</v>
      </c>
      <c r="J47" s="53"/>
      <c r="K47" s="53"/>
      <c r="L47" s="46">
        <v>1</v>
      </c>
      <c r="M47" s="46"/>
      <c r="N47" s="46"/>
      <c r="O47" s="46"/>
      <c r="P47" s="46">
        <v>1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53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54">
        <v>26</v>
      </c>
      <c r="AQ47" s="55">
        <f>VLOOKUP(E47,'[1]LopHocPhan'!C$2:F$1412,4,FALSE)</f>
        <v>23</v>
      </c>
      <c r="AR47" s="56">
        <f t="shared" si="1"/>
        <v>3</v>
      </c>
      <c r="AS47" s="55"/>
      <c r="AT47" s="55"/>
      <c r="AU47" s="55">
        <f t="shared" si="2"/>
        <v>23</v>
      </c>
      <c r="AV47" s="57" t="s">
        <v>153</v>
      </c>
      <c r="AW47" s="55">
        <v>3</v>
      </c>
      <c r="AX47" s="55" t="s">
        <v>118</v>
      </c>
      <c r="AY47" s="58"/>
      <c r="AZ47" s="58"/>
      <c r="BA47" s="46"/>
      <c r="BB47" s="46"/>
      <c r="BC47" s="46" t="s">
        <v>119</v>
      </c>
      <c r="BD47" s="46" t="s">
        <v>181</v>
      </c>
      <c r="BE47" s="46"/>
      <c r="BF47" s="46"/>
      <c r="BG47" s="46"/>
      <c r="BH47" s="46"/>
      <c r="BI47" s="46" t="s">
        <v>93</v>
      </c>
      <c r="BJ47" s="46" t="s">
        <v>127</v>
      </c>
      <c r="BK47" s="58" t="s">
        <v>73</v>
      </c>
      <c r="BL47" s="58" t="s">
        <v>192</v>
      </c>
      <c r="BM47" s="59">
        <v>2</v>
      </c>
      <c r="BN47" s="60" t="s">
        <v>193</v>
      </c>
      <c r="BO47" s="36">
        <v>46</v>
      </c>
      <c r="BP47" s="61"/>
      <c r="BQ47" s="62"/>
      <c r="BR47" s="62"/>
      <c r="BS47" s="63"/>
      <c r="BT47" s="58" t="s">
        <v>75</v>
      </c>
    </row>
    <row r="48" spans="1:72" ht="26.25" customHeight="1">
      <c r="A48" s="46">
        <v>15</v>
      </c>
      <c r="B48" s="46">
        <v>322</v>
      </c>
      <c r="C48" s="64" t="s">
        <v>194</v>
      </c>
      <c r="D48" s="48">
        <v>2</v>
      </c>
      <c r="E48" s="49" t="str">
        <f t="shared" si="0"/>
        <v>1351CEMG2011</v>
      </c>
      <c r="F48" s="50">
        <v>1351</v>
      </c>
      <c r="G48" s="51" t="s">
        <v>195</v>
      </c>
      <c r="H48" s="52" t="s">
        <v>66</v>
      </c>
      <c r="I48" s="46" t="s">
        <v>196</v>
      </c>
      <c r="J48" s="53"/>
      <c r="K48" s="53"/>
      <c r="L48" s="46">
        <v>1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>
        <v>1</v>
      </c>
      <c r="Y48" s="46"/>
      <c r="Z48" s="46"/>
      <c r="AA48" s="46"/>
      <c r="AB48" s="46"/>
      <c r="AC48" s="46"/>
      <c r="AD48" s="46"/>
      <c r="AE48" s="53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54">
        <v>65</v>
      </c>
      <c r="AQ48" s="55">
        <f>VLOOKUP(E48,'[1]LopHocPhan'!C$2:F$1412,4,FALSE)</f>
        <v>57</v>
      </c>
      <c r="AR48" s="56">
        <f t="shared" si="1"/>
        <v>8</v>
      </c>
      <c r="AS48" s="55"/>
      <c r="AT48" s="55"/>
      <c r="AU48" s="55">
        <f t="shared" si="2"/>
        <v>57</v>
      </c>
      <c r="AV48" s="57" t="s">
        <v>183</v>
      </c>
      <c r="AW48" s="55">
        <v>4</v>
      </c>
      <c r="AX48" s="55" t="s">
        <v>118</v>
      </c>
      <c r="AY48" s="72"/>
      <c r="AZ48" s="58"/>
      <c r="BA48" s="46" t="s">
        <v>93</v>
      </c>
      <c r="BB48" s="46" t="s">
        <v>181</v>
      </c>
      <c r="BC48" s="46"/>
      <c r="BD48" s="46"/>
      <c r="BE48" s="46"/>
      <c r="BF48" s="46"/>
      <c r="BG48" s="46"/>
      <c r="BH48" s="46"/>
      <c r="BI48" s="46"/>
      <c r="BJ48" s="46"/>
      <c r="BK48" s="58" t="s">
        <v>73</v>
      </c>
      <c r="BL48" s="72" t="s">
        <v>87</v>
      </c>
      <c r="BM48" s="65">
        <v>2</v>
      </c>
      <c r="BN48" s="60"/>
      <c r="BO48" s="36">
        <v>46</v>
      </c>
      <c r="BP48" s="61"/>
      <c r="BQ48" s="62"/>
      <c r="BR48" s="62"/>
      <c r="BS48" s="63"/>
      <c r="BT48" s="58" t="s">
        <v>75</v>
      </c>
    </row>
    <row r="49" spans="1:72" ht="26.25" customHeight="1">
      <c r="A49" s="46">
        <v>16</v>
      </c>
      <c r="B49" s="46">
        <v>323</v>
      </c>
      <c r="C49" s="64" t="s">
        <v>194</v>
      </c>
      <c r="D49" s="48">
        <v>2</v>
      </c>
      <c r="E49" s="49" t="str">
        <f t="shared" si="0"/>
        <v>1352CEMG2011</v>
      </c>
      <c r="F49" s="50">
        <v>1352</v>
      </c>
      <c r="G49" s="51" t="s">
        <v>195</v>
      </c>
      <c r="H49" s="52" t="s">
        <v>66</v>
      </c>
      <c r="I49" s="46" t="s">
        <v>196</v>
      </c>
      <c r="J49" s="53"/>
      <c r="K49" s="53"/>
      <c r="L49" s="46">
        <v>1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>
        <v>1</v>
      </c>
      <c r="Y49" s="46"/>
      <c r="Z49" s="46"/>
      <c r="AA49" s="46"/>
      <c r="AB49" s="46"/>
      <c r="AC49" s="46"/>
      <c r="AD49" s="46"/>
      <c r="AE49" s="53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54">
        <v>65</v>
      </c>
      <c r="AQ49" s="55">
        <f>VLOOKUP(E49,'[1]LopHocPhan'!C$2:F$1412,4,FALSE)</f>
        <v>65</v>
      </c>
      <c r="AR49" s="56">
        <f t="shared" si="1"/>
        <v>0</v>
      </c>
      <c r="AS49" s="55"/>
      <c r="AT49" s="55"/>
      <c r="AU49" s="55">
        <f t="shared" si="2"/>
        <v>65</v>
      </c>
      <c r="AV49" s="57" t="s">
        <v>157</v>
      </c>
      <c r="AW49" s="55">
        <v>4</v>
      </c>
      <c r="AX49" s="55" t="s">
        <v>118</v>
      </c>
      <c r="AY49" s="72"/>
      <c r="AZ49" s="58"/>
      <c r="BA49" s="46" t="s">
        <v>93</v>
      </c>
      <c r="BB49" s="46" t="s">
        <v>185</v>
      </c>
      <c r="BC49" s="46"/>
      <c r="BD49" s="46"/>
      <c r="BE49" s="53"/>
      <c r="BF49" s="46"/>
      <c r="BG49" s="46"/>
      <c r="BH49" s="46"/>
      <c r="BI49" s="46"/>
      <c r="BJ49" s="46"/>
      <c r="BK49" s="58" t="s">
        <v>73</v>
      </c>
      <c r="BL49" s="72" t="s">
        <v>87</v>
      </c>
      <c r="BM49" s="65">
        <v>2</v>
      </c>
      <c r="BN49" s="60"/>
      <c r="BO49" s="36">
        <v>46</v>
      </c>
      <c r="BP49" s="61"/>
      <c r="BQ49" s="62"/>
      <c r="BR49" s="62"/>
      <c r="BS49" s="63"/>
      <c r="BT49" s="58" t="s">
        <v>75</v>
      </c>
    </row>
    <row r="50" spans="1:72" ht="26.25" customHeight="1">
      <c r="A50" s="46">
        <v>17</v>
      </c>
      <c r="B50" s="46">
        <v>324</v>
      </c>
      <c r="C50" s="64" t="s">
        <v>194</v>
      </c>
      <c r="D50" s="48">
        <v>2</v>
      </c>
      <c r="E50" s="49" t="str">
        <f t="shared" si="0"/>
        <v>1353CEMG2011</v>
      </c>
      <c r="F50" s="50">
        <v>1353</v>
      </c>
      <c r="G50" s="51" t="s">
        <v>195</v>
      </c>
      <c r="H50" s="52" t="s">
        <v>66</v>
      </c>
      <c r="I50" s="46" t="s">
        <v>196</v>
      </c>
      <c r="J50" s="53"/>
      <c r="K50" s="53"/>
      <c r="L50" s="46">
        <v>1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>
        <v>1</v>
      </c>
      <c r="Y50" s="46"/>
      <c r="Z50" s="46"/>
      <c r="AA50" s="46"/>
      <c r="AB50" s="46"/>
      <c r="AC50" s="46"/>
      <c r="AD50" s="46"/>
      <c r="AE50" s="53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54">
        <v>65</v>
      </c>
      <c r="AQ50" s="55">
        <f>VLOOKUP(E50,'[1]LopHocPhan'!C$2:F$1412,4,FALSE)</f>
        <v>65</v>
      </c>
      <c r="AR50" s="56">
        <f t="shared" si="1"/>
        <v>0</v>
      </c>
      <c r="AS50" s="55"/>
      <c r="AT50" s="55"/>
      <c r="AU50" s="55">
        <f t="shared" si="2"/>
        <v>65</v>
      </c>
      <c r="AV50" s="57" t="s">
        <v>163</v>
      </c>
      <c r="AW50" s="55">
        <v>4</v>
      </c>
      <c r="AX50" s="55" t="s">
        <v>118</v>
      </c>
      <c r="AY50" s="58"/>
      <c r="AZ50" s="58"/>
      <c r="BA50" s="46"/>
      <c r="BB50" s="46"/>
      <c r="BC50" s="46"/>
      <c r="BD50" s="46"/>
      <c r="BE50" s="46" t="s">
        <v>93</v>
      </c>
      <c r="BF50" s="46" t="s">
        <v>184</v>
      </c>
      <c r="BG50" s="46"/>
      <c r="BH50" s="46"/>
      <c r="BI50" s="46"/>
      <c r="BJ50" s="46"/>
      <c r="BK50" s="58" t="s">
        <v>73</v>
      </c>
      <c r="BL50" s="58" t="s">
        <v>74</v>
      </c>
      <c r="BM50" s="65">
        <v>2</v>
      </c>
      <c r="BN50" s="60"/>
      <c r="BO50" s="36">
        <v>46</v>
      </c>
      <c r="BP50" s="61"/>
      <c r="BQ50" s="62"/>
      <c r="BR50" s="62"/>
      <c r="BS50" s="63"/>
      <c r="BT50" s="58" t="s">
        <v>75</v>
      </c>
    </row>
    <row r="51" spans="1:74" ht="26.25" customHeight="1">
      <c r="A51" s="46">
        <v>18</v>
      </c>
      <c r="B51" s="46">
        <v>346</v>
      </c>
      <c r="C51" s="64" t="s">
        <v>197</v>
      </c>
      <c r="D51" s="65">
        <v>3</v>
      </c>
      <c r="E51" s="49" t="str">
        <f t="shared" si="0"/>
        <v>1351ENEC0111</v>
      </c>
      <c r="F51" s="50">
        <v>1351</v>
      </c>
      <c r="G51" s="66" t="s">
        <v>198</v>
      </c>
      <c r="H51" s="52" t="s">
        <v>111</v>
      </c>
      <c r="I51" s="53" t="s">
        <v>83</v>
      </c>
      <c r="J51" s="53"/>
      <c r="K51" s="53"/>
      <c r="L51" s="46">
        <v>1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v>1</v>
      </c>
      <c r="AA51" s="46"/>
      <c r="AB51" s="46"/>
      <c r="AC51" s="46"/>
      <c r="AD51" s="46"/>
      <c r="AE51" s="53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54">
        <v>61</v>
      </c>
      <c r="AQ51" s="55">
        <f>VLOOKUP(E51,'[1]LopHocPhan'!C$2:F$1412,4,FALSE)</f>
        <v>61</v>
      </c>
      <c r="AR51" s="56">
        <f t="shared" si="1"/>
        <v>0</v>
      </c>
      <c r="AS51" s="55"/>
      <c r="AT51" s="55"/>
      <c r="AU51" s="55">
        <f t="shared" si="2"/>
        <v>61</v>
      </c>
      <c r="AV51" s="57" t="s">
        <v>102</v>
      </c>
      <c r="AW51" s="55">
        <v>2</v>
      </c>
      <c r="AX51" s="55" t="s">
        <v>118</v>
      </c>
      <c r="AY51" s="58"/>
      <c r="AZ51" s="58"/>
      <c r="BA51" s="46"/>
      <c r="BB51" s="46"/>
      <c r="BC51" s="46"/>
      <c r="BD51" s="46"/>
      <c r="BE51" s="46" t="s">
        <v>71</v>
      </c>
      <c r="BF51" s="46" t="s">
        <v>164</v>
      </c>
      <c r="BG51" s="46" t="s">
        <v>71</v>
      </c>
      <c r="BH51" s="46" t="s">
        <v>199</v>
      </c>
      <c r="BI51" s="46"/>
      <c r="BJ51" s="46"/>
      <c r="BK51" s="58" t="s">
        <v>73</v>
      </c>
      <c r="BL51" s="58" t="s">
        <v>200</v>
      </c>
      <c r="BM51" s="65">
        <v>2</v>
      </c>
      <c r="BN51" s="60"/>
      <c r="BO51" s="36">
        <v>46</v>
      </c>
      <c r="BP51" s="61"/>
      <c r="BQ51" s="62"/>
      <c r="BR51" s="62"/>
      <c r="BS51" s="82"/>
      <c r="BT51" s="58" t="s">
        <v>75</v>
      </c>
      <c r="BV51" s="38"/>
    </row>
    <row r="52" spans="1:74" ht="26.25" customHeight="1">
      <c r="A52" s="46">
        <v>19</v>
      </c>
      <c r="B52" s="46">
        <v>347</v>
      </c>
      <c r="C52" s="64" t="s">
        <v>197</v>
      </c>
      <c r="D52" s="65">
        <v>3</v>
      </c>
      <c r="E52" s="49" t="str">
        <f t="shared" si="0"/>
        <v>1352ENEC0111</v>
      </c>
      <c r="F52" s="50">
        <v>1352</v>
      </c>
      <c r="G52" s="66" t="s">
        <v>198</v>
      </c>
      <c r="H52" s="52" t="s">
        <v>111</v>
      </c>
      <c r="I52" s="53" t="s">
        <v>83</v>
      </c>
      <c r="J52" s="53"/>
      <c r="K52" s="53"/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>
        <v>1</v>
      </c>
      <c r="AA52" s="46"/>
      <c r="AB52" s="46"/>
      <c r="AC52" s="46"/>
      <c r="AD52" s="46"/>
      <c r="AE52" s="53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54">
        <v>61</v>
      </c>
      <c r="AQ52" s="55">
        <f>VLOOKUP(E52,'[1]LopHocPhan'!C$2:F$1412,4,FALSE)</f>
        <v>61</v>
      </c>
      <c r="AR52" s="56">
        <f t="shared" si="1"/>
        <v>0</v>
      </c>
      <c r="AS52" s="55"/>
      <c r="AT52" s="55"/>
      <c r="AU52" s="55">
        <f t="shared" si="2"/>
        <v>61</v>
      </c>
      <c r="AV52" s="57" t="s">
        <v>163</v>
      </c>
      <c r="AW52" s="55">
        <v>2</v>
      </c>
      <c r="AX52" s="55" t="s">
        <v>118</v>
      </c>
      <c r="AY52" s="58"/>
      <c r="AZ52" s="58"/>
      <c r="BA52" s="46"/>
      <c r="BB52" s="46"/>
      <c r="BC52" s="46"/>
      <c r="BD52" s="46"/>
      <c r="BE52" s="46" t="s">
        <v>71</v>
      </c>
      <c r="BF52" s="46" t="s">
        <v>201</v>
      </c>
      <c r="BG52" s="46" t="s">
        <v>71</v>
      </c>
      <c r="BH52" s="46" t="s">
        <v>164</v>
      </c>
      <c r="BI52" s="46"/>
      <c r="BJ52" s="46"/>
      <c r="BK52" s="58" t="s">
        <v>73</v>
      </c>
      <c r="BL52" s="58" t="s">
        <v>200</v>
      </c>
      <c r="BM52" s="65">
        <v>2</v>
      </c>
      <c r="BN52" s="60"/>
      <c r="BO52" s="36">
        <v>46</v>
      </c>
      <c r="BP52" s="61"/>
      <c r="BQ52" s="62"/>
      <c r="BR52" s="62"/>
      <c r="BS52" s="82"/>
      <c r="BT52" s="58" t="s">
        <v>75</v>
      </c>
      <c r="BV52" s="38"/>
    </row>
    <row r="53" spans="1:74" ht="26.25" customHeight="1">
      <c r="A53" s="46">
        <v>20</v>
      </c>
      <c r="B53" s="46">
        <v>447</v>
      </c>
      <c r="C53" s="83" t="s">
        <v>169</v>
      </c>
      <c r="D53" s="49">
        <v>3</v>
      </c>
      <c r="E53" s="49" t="str">
        <f t="shared" si="0"/>
        <v>1351CEMG2711</v>
      </c>
      <c r="F53" s="76">
        <v>1351</v>
      </c>
      <c r="G53" s="70" t="s">
        <v>202</v>
      </c>
      <c r="H53" s="77" t="s">
        <v>111</v>
      </c>
      <c r="I53" s="69" t="s">
        <v>203</v>
      </c>
      <c r="J53" s="53"/>
      <c r="K53" s="53"/>
      <c r="L53" s="46"/>
      <c r="M53" s="69">
        <v>1</v>
      </c>
      <c r="N53" s="46"/>
      <c r="O53" s="46"/>
      <c r="P53" s="69"/>
      <c r="Q53" s="69"/>
      <c r="R53" s="69"/>
      <c r="S53" s="69"/>
      <c r="T53" s="69"/>
      <c r="U53" s="69"/>
      <c r="V53" s="69"/>
      <c r="W53" s="69">
        <v>1</v>
      </c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>
        <v>110</v>
      </c>
      <c r="AQ53" s="55">
        <f>VLOOKUP(E53,'[1]LopHocPhan'!C$2:F$1412,4,FALSE)</f>
        <v>90</v>
      </c>
      <c r="AR53" s="56">
        <f t="shared" si="1"/>
        <v>20</v>
      </c>
      <c r="AS53" s="55"/>
      <c r="AT53" s="55"/>
      <c r="AU53" s="55">
        <f t="shared" si="2"/>
        <v>90</v>
      </c>
      <c r="AV53" s="71" t="s">
        <v>136</v>
      </c>
      <c r="AW53" s="55">
        <v>2</v>
      </c>
      <c r="AX53" s="55" t="s">
        <v>81</v>
      </c>
      <c r="AY53" s="72"/>
      <c r="AZ53" s="72"/>
      <c r="BA53" s="69" t="s">
        <v>71</v>
      </c>
      <c r="BB53" s="77" t="s">
        <v>155</v>
      </c>
      <c r="BC53" s="69"/>
      <c r="BD53" s="70"/>
      <c r="BE53" s="69" t="s">
        <v>93</v>
      </c>
      <c r="BF53" s="70" t="s">
        <v>124</v>
      </c>
      <c r="BG53" s="70"/>
      <c r="BH53" s="70"/>
      <c r="BI53" s="70"/>
      <c r="BJ53" s="70"/>
      <c r="BK53" s="72" t="s">
        <v>73</v>
      </c>
      <c r="BL53" s="72" t="s">
        <v>132</v>
      </c>
      <c r="BM53" s="73">
        <v>2</v>
      </c>
      <c r="BN53" s="60"/>
      <c r="BO53" s="36">
        <v>47</v>
      </c>
      <c r="BP53" s="61"/>
      <c r="BQ53" s="62"/>
      <c r="BR53" s="62"/>
      <c r="BS53" s="63"/>
      <c r="BT53" s="72" t="s">
        <v>105</v>
      </c>
      <c r="BV53" s="38"/>
    </row>
    <row r="54" spans="1:72" ht="26.25" customHeight="1">
      <c r="A54" s="46">
        <v>21</v>
      </c>
      <c r="B54" s="46">
        <v>448</v>
      </c>
      <c r="C54" s="83" t="s">
        <v>169</v>
      </c>
      <c r="D54" s="49">
        <v>3</v>
      </c>
      <c r="E54" s="49" t="str">
        <f t="shared" si="0"/>
        <v>1352CEMG2711</v>
      </c>
      <c r="F54" s="76">
        <v>1352</v>
      </c>
      <c r="G54" s="70" t="s">
        <v>202</v>
      </c>
      <c r="H54" s="77" t="s">
        <v>111</v>
      </c>
      <c r="I54" s="69" t="s">
        <v>203</v>
      </c>
      <c r="J54" s="53"/>
      <c r="K54" s="53"/>
      <c r="L54" s="46"/>
      <c r="M54" s="69">
        <v>1</v>
      </c>
      <c r="N54" s="46"/>
      <c r="O54" s="46"/>
      <c r="P54" s="69"/>
      <c r="Q54" s="69"/>
      <c r="R54" s="69"/>
      <c r="S54" s="69"/>
      <c r="T54" s="69"/>
      <c r="U54" s="69"/>
      <c r="V54" s="69"/>
      <c r="W54" s="69">
        <v>1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>
        <v>110</v>
      </c>
      <c r="AQ54" s="55">
        <f>VLOOKUP(E54,'[1]LopHocPhan'!C$2:F$1412,4,FALSE)</f>
        <v>110</v>
      </c>
      <c r="AR54" s="56">
        <f t="shared" si="1"/>
        <v>0</v>
      </c>
      <c r="AS54" s="55"/>
      <c r="AT54" s="55"/>
      <c r="AU54" s="55">
        <f t="shared" si="2"/>
        <v>110</v>
      </c>
      <c r="AV54" s="71" t="s">
        <v>136</v>
      </c>
      <c r="AW54" s="55">
        <v>2</v>
      </c>
      <c r="AX54" s="55" t="s">
        <v>77</v>
      </c>
      <c r="AY54" s="72"/>
      <c r="AZ54" s="58" t="s">
        <v>78</v>
      </c>
      <c r="BA54" s="69" t="s">
        <v>71</v>
      </c>
      <c r="BB54" s="77" t="s">
        <v>204</v>
      </c>
      <c r="BC54" s="69"/>
      <c r="BD54" s="70"/>
      <c r="BE54" s="69" t="s">
        <v>93</v>
      </c>
      <c r="BF54" s="70" t="s">
        <v>125</v>
      </c>
      <c r="BG54" s="70"/>
      <c r="BH54" s="70"/>
      <c r="BI54" s="70"/>
      <c r="BJ54" s="70"/>
      <c r="BK54" s="72" t="s">
        <v>73</v>
      </c>
      <c r="BL54" s="72" t="s">
        <v>132</v>
      </c>
      <c r="BM54" s="73">
        <v>2</v>
      </c>
      <c r="BN54" s="60"/>
      <c r="BO54" s="36">
        <v>47</v>
      </c>
      <c r="BP54" s="61"/>
      <c r="BQ54" s="62"/>
      <c r="BR54" s="62"/>
      <c r="BS54" s="63"/>
      <c r="BT54" s="72" t="s">
        <v>105</v>
      </c>
    </row>
    <row r="55" spans="1:72" ht="26.25" customHeight="1">
      <c r="A55" s="46">
        <v>22</v>
      </c>
      <c r="B55" s="46">
        <v>574</v>
      </c>
      <c r="C55" s="68" t="s">
        <v>205</v>
      </c>
      <c r="D55" s="49">
        <v>3</v>
      </c>
      <c r="E55" s="49" t="str">
        <f t="shared" si="0"/>
        <v>1351CEMG2911</v>
      </c>
      <c r="F55" s="76">
        <v>1351</v>
      </c>
      <c r="G55" s="70" t="s">
        <v>206</v>
      </c>
      <c r="H55" s="49" t="s">
        <v>111</v>
      </c>
      <c r="I55" s="69" t="s">
        <v>207</v>
      </c>
      <c r="J55" s="53"/>
      <c r="K55" s="53"/>
      <c r="L55" s="46"/>
      <c r="M55" s="69">
        <v>1</v>
      </c>
      <c r="N55" s="46"/>
      <c r="O55" s="46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>
        <v>1</v>
      </c>
      <c r="AA55" s="70"/>
      <c r="AB55" s="70"/>
      <c r="AC55" s="70"/>
      <c r="AD55" s="70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>
        <v>110</v>
      </c>
      <c r="AQ55" s="55">
        <f>VLOOKUP(E55,'[1]LopHocPhan'!C$2:F$1412,4,FALSE)</f>
        <v>104</v>
      </c>
      <c r="AR55" s="56">
        <f t="shared" si="1"/>
        <v>6</v>
      </c>
      <c r="AS55" s="55"/>
      <c r="AT55" s="55"/>
      <c r="AU55" s="55">
        <f t="shared" si="2"/>
        <v>104</v>
      </c>
      <c r="AV55" s="71" t="s">
        <v>175</v>
      </c>
      <c r="AW55" s="55">
        <v>4</v>
      </c>
      <c r="AX55" s="55" t="s">
        <v>77</v>
      </c>
      <c r="AY55" s="72"/>
      <c r="AZ55" s="58" t="s">
        <v>176</v>
      </c>
      <c r="BA55" s="70"/>
      <c r="BB55" s="70"/>
      <c r="BC55" s="70" t="s">
        <v>93</v>
      </c>
      <c r="BD55" s="70" t="s">
        <v>204</v>
      </c>
      <c r="BE55" s="70"/>
      <c r="BF55" s="70"/>
      <c r="BG55" s="70" t="s">
        <v>93</v>
      </c>
      <c r="BH55" s="70" t="s">
        <v>138</v>
      </c>
      <c r="BI55" s="70"/>
      <c r="BJ55" s="70"/>
      <c r="BK55" s="72" t="s">
        <v>73</v>
      </c>
      <c r="BL55" s="72" t="s">
        <v>132</v>
      </c>
      <c r="BM55" s="73">
        <v>2</v>
      </c>
      <c r="BN55" s="60"/>
      <c r="BO55" s="36">
        <v>47</v>
      </c>
      <c r="BP55" s="61"/>
      <c r="BQ55" s="62"/>
      <c r="BR55" s="62"/>
      <c r="BS55" s="74"/>
      <c r="BT55" s="72" t="s">
        <v>105</v>
      </c>
    </row>
    <row r="56" spans="1:72" ht="26.25" customHeight="1">
      <c r="A56" s="46">
        <v>23</v>
      </c>
      <c r="B56" s="46">
        <v>575</v>
      </c>
      <c r="C56" s="68" t="s">
        <v>205</v>
      </c>
      <c r="D56" s="49">
        <v>3</v>
      </c>
      <c r="E56" s="49" t="str">
        <f t="shared" si="0"/>
        <v>1352CEMG2911</v>
      </c>
      <c r="F56" s="76">
        <v>1352</v>
      </c>
      <c r="G56" s="70" t="s">
        <v>206</v>
      </c>
      <c r="H56" s="49" t="s">
        <v>111</v>
      </c>
      <c r="I56" s="69" t="s">
        <v>207</v>
      </c>
      <c r="J56" s="53"/>
      <c r="K56" s="53"/>
      <c r="L56" s="46"/>
      <c r="M56" s="69">
        <v>1</v>
      </c>
      <c r="N56" s="46"/>
      <c r="O56" s="46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>
        <v>1</v>
      </c>
      <c r="AA56" s="70"/>
      <c r="AB56" s="70"/>
      <c r="AC56" s="70"/>
      <c r="AD56" s="70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>
        <v>110</v>
      </c>
      <c r="AQ56" s="55">
        <f>VLOOKUP(E56,'[1]LopHocPhan'!C$2:F$1412,4,FALSE)</f>
        <v>95</v>
      </c>
      <c r="AR56" s="56">
        <f t="shared" si="1"/>
        <v>15</v>
      </c>
      <c r="AS56" s="55"/>
      <c r="AT56" s="55"/>
      <c r="AU56" s="55">
        <f t="shared" si="2"/>
        <v>95</v>
      </c>
      <c r="AV56" s="71" t="s">
        <v>175</v>
      </c>
      <c r="AW56" s="55">
        <v>4</v>
      </c>
      <c r="AX56" s="55" t="s">
        <v>208</v>
      </c>
      <c r="AY56" s="72"/>
      <c r="AZ56" s="72"/>
      <c r="BA56" s="70"/>
      <c r="BB56" s="70"/>
      <c r="BC56" s="70" t="s">
        <v>93</v>
      </c>
      <c r="BD56" s="70" t="s">
        <v>116</v>
      </c>
      <c r="BE56" s="70"/>
      <c r="BF56" s="70"/>
      <c r="BG56" s="70" t="s">
        <v>93</v>
      </c>
      <c r="BH56" s="70" t="s">
        <v>209</v>
      </c>
      <c r="BI56" s="70"/>
      <c r="BJ56" s="70"/>
      <c r="BK56" s="72" t="s">
        <v>73</v>
      </c>
      <c r="BL56" s="72" t="s">
        <v>132</v>
      </c>
      <c r="BM56" s="73">
        <v>2</v>
      </c>
      <c r="BN56" s="60"/>
      <c r="BO56" s="36">
        <v>47</v>
      </c>
      <c r="BP56" s="61"/>
      <c r="BQ56" s="62"/>
      <c r="BR56" s="62"/>
      <c r="BS56" s="74"/>
      <c r="BT56" s="72" t="s">
        <v>105</v>
      </c>
    </row>
    <row r="57" spans="1:72" ht="26.25" customHeight="1">
      <c r="A57" s="46">
        <v>24</v>
      </c>
      <c r="B57" s="46">
        <v>666</v>
      </c>
      <c r="C57" s="83" t="s">
        <v>169</v>
      </c>
      <c r="D57" s="49">
        <v>3</v>
      </c>
      <c r="E57" s="49" t="str">
        <f t="shared" si="0"/>
        <v>1353CEMG2711</v>
      </c>
      <c r="F57" s="76">
        <v>1353</v>
      </c>
      <c r="G57" s="70" t="s">
        <v>202</v>
      </c>
      <c r="H57" s="49" t="s">
        <v>111</v>
      </c>
      <c r="I57" s="69" t="s">
        <v>210</v>
      </c>
      <c r="J57" s="53"/>
      <c r="K57" s="53"/>
      <c r="L57" s="46"/>
      <c r="M57" s="69">
        <v>1</v>
      </c>
      <c r="N57" s="46"/>
      <c r="O57" s="46"/>
      <c r="P57" s="70"/>
      <c r="Q57" s="70"/>
      <c r="R57" s="70"/>
      <c r="S57" s="70"/>
      <c r="T57" s="70"/>
      <c r="U57" s="70"/>
      <c r="V57" s="70"/>
      <c r="W57" s="70"/>
      <c r="X57" s="70">
        <v>1</v>
      </c>
      <c r="Y57" s="70"/>
      <c r="Z57" s="70"/>
      <c r="AA57" s="70"/>
      <c r="AB57" s="70"/>
      <c r="AC57" s="70"/>
      <c r="AD57" s="70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>
        <v>110</v>
      </c>
      <c r="AQ57" s="55">
        <f>VLOOKUP(E57,'[1]LopHocPhan'!C$2:F$1412,4,FALSE)</f>
        <v>110</v>
      </c>
      <c r="AR57" s="55"/>
      <c r="AS57" s="55" t="s">
        <v>211</v>
      </c>
      <c r="AT57" s="55"/>
      <c r="AU57" s="55">
        <v>115</v>
      </c>
      <c r="AV57" s="71" t="s">
        <v>91</v>
      </c>
      <c r="AW57" s="55">
        <v>1</v>
      </c>
      <c r="AX57" s="55" t="s">
        <v>77</v>
      </c>
      <c r="AY57" s="58"/>
      <c r="AZ57" s="72" t="s">
        <v>212</v>
      </c>
      <c r="BA57" s="70"/>
      <c r="BB57" s="70"/>
      <c r="BC57" s="70"/>
      <c r="BD57" s="70"/>
      <c r="BE57" s="70"/>
      <c r="BF57" s="70"/>
      <c r="BG57" s="70"/>
      <c r="BH57" s="70"/>
      <c r="BI57" s="70" t="s">
        <v>115</v>
      </c>
      <c r="BJ57" s="70" t="s">
        <v>135</v>
      </c>
      <c r="BK57" s="72" t="s">
        <v>73</v>
      </c>
      <c r="BL57" s="58" t="s">
        <v>74</v>
      </c>
      <c r="BM57" s="73">
        <v>2</v>
      </c>
      <c r="BN57" s="60" t="s">
        <v>213</v>
      </c>
      <c r="BO57" s="36">
        <v>47</v>
      </c>
      <c r="BP57" s="61"/>
      <c r="BQ57" s="62"/>
      <c r="BR57" s="62"/>
      <c r="BS57" s="74"/>
      <c r="BT57" s="72" t="s">
        <v>105</v>
      </c>
    </row>
    <row r="58" spans="1:75" ht="26.25" customHeight="1">
      <c r="A58" s="46">
        <v>25</v>
      </c>
      <c r="B58" s="46">
        <v>667</v>
      </c>
      <c r="C58" s="83" t="s">
        <v>169</v>
      </c>
      <c r="D58" s="49">
        <v>3</v>
      </c>
      <c r="E58" s="49" t="str">
        <f t="shared" si="0"/>
        <v>1354CEMG2711</v>
      </c>
      <c r="F58" s="76">
        <v>1354</v>
      </c>
      <c r="G58" s="70" t="s">
        <v>202</v>
      </c>
      <c r="H58" s="49" t="s">
        <v>111</v>
      </c>
      <c r="I58" s="69" t="s">
        <v>210</v>
      </c>
      <c r="J58" s="53"/>
      <c r="K58" s="53"/>
      <c r="L58" s="46"/>
      <c r="M58" s="69">
        <v>1</v>
      </c>
      <c r="N58" s="46"/>
      <c r="O58" s="46"/>
      <c r="P58" s="70"/>
      <c r="Q58" s="70"/>
      <c r="R58" s="70"/>
      <c r="S58" s="70"/>
      <c r="T58" s="70"/>
      <c r="U58" s="70"/>
      <c r="V58" s="70"/>
      <c r="W58" s="70"/>
      <c r="X58" s="70">
        <v>1</v>
      </c>
      <c r="Y58" s="70"/>
      <c r="Z58" s="70"/>
      <c r="AA58" s="70"/>
      <c r="AB58" s="70"/>
      <c r="AC58" s="70"/>
      <c r="AD58" s="70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>
        <v>110</v>
      </c>
      <c r="AQ58" s="55">
        <f>VLOOKUP(E58,'[1]LopHocPhan'!C$2:F$1412,4,FALSE)</f>
        <v>110</v>
      </c>
      <c r="AR58" s="55"/>
      <c r="AS58" s="55" t="s">
        <v>214</v>
      </c>
      <c r="AT58" s="55"/>
      <c r="AU58" s="55">
        <v>105</v>
      </c>
      <c r="AV58" s="71" t="s">
        <v>183</v>
      </c>
      <c r="AW58" s="55">
        <v>3</v>
      </c>
      <c r="AX58" s="55" t="s">
        <v>215</v>
      </c>
      <c r="AY58" s="72"/>
      <c r="AZ58" s="72" t="s">
        <v>216</v>
      </c>
      <c r="BA58" s="70" t="s">
        <v>119</v>
      </c>
      <c r="BB58" s="70" t="s">
        <v>116</v>
      </c>
      <c r="BC58" s="70"/>
      <c r="BD58" s="70"/>
      <c r="BE58" s="70"/>
      <c r="BF58" s="70"/>
      <c r="BG58" s="70"/>
      <c r="BH58" s="70"/>
      <c r="BI58" s="70"/>
      <c r="BJ58" s="70"/>
      <c r="BK58" s="72" t="s">
        <v>73</v>
      </c>
      <c r="BL58" s="72" t="s">
        <v>87</v>
      </c>
      <c r="BM58" s="73">
        <v>2</v>
      </c>
      <c r="BN58" s="60"/>
      <c r="BO58" s="36">
        <v>47</v>
      </c>
      <c r="BP58" s="61"/>
      <c r="BQ58" s="62"/>
      <c r="BR58" s="62"/>
      <c r="BS58" s="74"/>
      <c r="BT58" s="72" t="s">
        <v>105</v>
      </c>
      <c r="BW58" s="38"/>
    </row>
    <row r="59" spans="1:74" ht="26.25" customHeight="1">
      <c r="A59" s="46">
        <v>26</v>
      </c>
      <c r="B59" s="46">
        <v>1235</v>
      </c>
      <c r="C59" s="83" t="s">
        <v>217</v>
      </c>
      <c r="D59" s="49">
        <v>2</v>
      </c>
      <c r="E59" s="49" t="str">
        <f t="shared" si="0"/>
        <v>1357CEMG0622</v>
      </c>
      <c r="F59" s="84">
        <v>1357</v>
      </c>
      <c r="G59" s="85" t="s">
        <v>218</v>
      </c>
      <c r="H59" s="77" t="s">
        <v>66</v>
      </c>
      <c r="I59" s="70" t="s">
        <v>219</v>
      </c>
      <c r="J59" s="53"/>
      <c r="K59" s="53"/>
      <c r="L59" s="46"/>
      <c r="M59" s="69"/>
      <c r="N59" s="46"/>
      <c r="O59" s="46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9"/>
      <c r="AF59" s="70"/>
      <c r="AG59" s="70"/>
      <c r="AH59" s="70"/>
      <c r="AI59" s="70"/>
      <c r="AJ59" s="70"/>
      <c r="AK59" s="70"/>
      <c r="AL59" s="70">
        <v>1</v>
      </c>
      <c r="AM59" s="70"/>
      <c r="AN59" s="70"/>
      <c r="AO59" s="70"/>
      <c r="AP59" s="78">
        <v>120</v>
      </c>
      <c r="AQ59" s="55">
        <f>VLOOKUP(E59,'[1]LopHocPhan'!C$2:F$1412,4,FALSE)</f>
        <v>106</v>
      </c>
      <c r="AR59" s="56">
        <f aca="true" t="shared" si="3" ref="AR59:AR81">AP59-AQ59</f>
        <v>14</v>
      </c>
      <c r="AS59" s="55"/>
      <c r="AT59" s="55"/>
      <c r="AU59" s="55">
        <f aca="true" t="shared" si="4" ref="AU59:AU81">AQ59</f>
        <v>106</v>
      </c>
      <c r="AV59" s="55" t="s">
        <v>76</v>
      </c>
      <c r="AW59" s="55">
        <v>2</v>
      </c>
      <c r="AX59" s="55" t="s">
        <v>220</v>
      </c>
      <c r="AY59" s="72"/>
      <c r="AZ59" s="72" t="s">
        <v>221</v>
      </c>
      <c r="BA59" s="70"/>
      <c r="BB59" s="70"/>
      <c r="BC59" s="70"/>
      <c r="BD59" s="70"/>
      <c r="BE59" s="70"/>
      <c r="BF59" s="70"/>
      <c r="BG59" s="70" t="s">
        <v>71</v>
      </c>
      <c r="BH59" s="70" t="s">
        <v>134</v>
      </c>
      <c r="BI59" s="70"/>
      <c r="BJ59" s="70"/>
      <c r="BK59" s="72" t="s">
        <v>73</v>
      </c>
      <c r="BL59" s="72" t="s">
        <v>74</v>
      </c>
      <c r="BM59" s="73">
        <v>2</v>
      </c>
      <c r="BN59" s="60"/>
      <c r="BO59" s="61">
        <v>15</v>
      </c>
      <c r="BP59" s="61"/>
      <c r="BQ59" s="79"/>
      <c r="BR59" s="62"/>
      <c r="BS59" s="74"/>
      <c r="BT59" s="72" t="s">
        <v>75</v>
      </c>
      <c r="BV59" s="38"/>
    </row>
    <row r="60" spans="1:72" ht="26.25" customHeight="1">
      <c r="A60" s="46">
        <v>1</v>
      </c>
      <c r="B60" s="46">
        <v>98</v>
      </c>
      <c r="C60" s="64" t="s">
        <v>222</v>
      </c>
      <c r="D60" s="48">
        <v>2</v>
      </c>
      <c r="E60" s="49" t="str">
        <f t="shared" si="0"/>
        <v>1351SMGM1011</v>
      </c>
      <c r="F60" s="52">
        <v>1351</v>
      </c>
      <c r="G60" s="51" t="s">
        <v>223</v>
      </c>
      <c r="H60" s="52" t="s">
        <v>66</v>
      </c>
      <c r="I60" s="53" t="s">
        <v>224</v>
      </c>
      <c r="J60" s="53"/>
      <c r="K60" s="53"/>
      <c r="L60" s="46">
        <v>1</v>
      </c>
      <c r="M60" s="46"/>
      <c r="N60" s="46"/>
      <c r="O60" s="46"/>
      <c r="P60" s="46"/>
      <c r="Q60" s="46"/>
      <c r="R60" s="46"/>
      <c r="S60" s="46"/>
      <c r="T60" s="46"/>
      <c r="U60" s="46"/>
      <c r="V60" s="46">
        <v>1</v>
      </c>
      <c r="W60" s="46"/>
      <c r="X60" s="46"/>
      <c r="Y60" s="46"/>
      <c r="Z60" s="46"/>
      <c r="AA60" s="46"/>
      <c r="AB60" s="46"/>
      <c r="AC60" s="46"/>
      <c r="AD60" s="46"/>
      <c r="AE60" s="53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86">
        <v>120</v>
      </c>
      <c r="AQ60" s="55">
        <f>VLOOKUP(E60,'[1]LopHocPhan'!C$2:F$1412,4,FALSE)</f>
        <v>119</v>
      </c>
      <c r="AR60" s="56">
        <f t="shared" si="3"/>
        <v>1</v>
      </c>
      <c r="AS60" s="55"/>
      <c r="AT60" s="55"/>
      <c r="AU60" s="55">
        <f t="shared" si="4"/>
        <v>119</v>
      </c>
      <c r="AV60" s="57" t="s">
        <v>183</v>
      </c>
      <c r="AW60" s="55">
        <v>2</v>
      </c>
      <c r="AX60" s="55" t="s">
        <v>141</v>
      </c>
      <c r="AY60" s="72"/>
      <c r="AZ60" s="72" t="s">
        <v>225</v>
      </c>
      <c r="BA60" s="46" t="s">
        <v>71</v>
      </c>
      <c r="BB60" s="46" t="s">
        <v>72</v>
      </c>
      <c r="BC60" s="46"/>
      <c r="BD60" s="46"/>
      <c r="BE60" s="46"/>
      <c r="BF60" s="46"/>
      <c r="BG60" s="46"/>
      <c r="BH60" s="46"/>
      <c r="BI60" s="46"/>
      <c r="BJ60" s="46"/>
      <c r="BK60" s="58" t="s">
        <v>73</v>
      </c>
      <c r="BL60" s="72" t="s">
        <v>87</v>
      </c>
      <c r="BM60" s="48">
        <v>3</v>
      </c>
      <c r="BN60" s="60"/>
      <c r="BO60" s="36">
        <v>46</v>
      </c>
      <c r="BP60" s="61"/>
      <c r="BQ60" s="62"/>
      <c r="BR60" s="62"/>
      <c r="BS60" s="63"/>
      <c r="BT60" s="58" t="s">
        <v>75</v>
      </c>
    </row>
    <row r="61" spans="1:72" ht="26.25" customHeight="1">
      <c r="A61" s="46">
        <v>2</v>
      </c>
      <c r="B61" s="46">
        <v>99</v>
      </c>
      <c r="C61" s="64" t="s">
        <v>222</v>
      </c>
      <c r="D61" s="48">
        <v>2</v>
      </c>
      <c r="E61" s="49" t="str">
        <f t="shared" si="0"/>
        <v>1352SMGM1011</v>
      </c>
      <c r="F61" s="52">
        <v>1352</v>
      </c>
      <c r="G61" s="51" t="s">
        <v>223</v>
      </c>
      <c r="H61" s="52" t="s">
        <v>66</v>
      </c>
      <c r="I61" s="53" t="s">
        <v>224</v>
      </c>
      <c r="J61" s="53"/>
      <c r="K61" s="53"/>
      <c r="L61" s="46">
        <v>1</v>
      </c>
      <c r="M61" s="46"/>
      <c r="N61" s="46"/>
      <c r="O61" s="46"/>
      <c r="P61" s="46"/>
      <c r="Q61" s="46"/>
      <c r="R61" s="46"/>
      <c r="S61" s="46"/>
      <c r="T61" s="46"/>
      <c r="U61" s="46"/>
      <c r="V61" s="46">
        <v>1</v>
      </c>
      <c r="W61" s="46"/>
      <c r="X61" s="46"/>
      <c r="Y61" s="46"/>
      <c r="Z61" s="46"/>
      <c r="AA61" s="46"/>
      <c r="AB61" s="46"/>
      <c r="AC61" s="46"/>
      <c r="AD61" s="46"/>
      <c r="AE61" s="53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86">
        <v>150</v>
      </c>
      <c r="AQ61" s="55">
        <f>VLOOKUP(E61,'[1]LopHocPhan'!C$2:F$1412,4,FALSE)</f>
        <v>140</v>
      </c>
      <c r="AR61" s="56">
        <f t="shared" si="3"/>
        <v>10</v>
      </c>
      <c r="AS61" s="55"/>
      <c r="AT61" s="55"/>
      <c r="AU61" s="55">
        <f t="shared" si="4"/>
        <v>140</v>
      </c>
      <c r="AV61" s="57" t="s">
        <v>157</v>
      </c>
      <c r="AW61" s="55">
        <v>2</v>
      </c>
      <c r="AX61" s="55" t="s">
        <v>226</v>
      </c>
      <c r="AY61" s="72"/>
      <c r="AZ61" s="58" t="s">
        <v>227</v>
      </c>
      <c r="BA61" s="46" t="s">
        <v>71</v>
      </c>
      <c r="BB61" s="46" t="s">
        <v>81</v>
      </c>
      <c r="BC61" s="46"/>
      <c r="BD61" s="46"/>
      <c r="BE61" s="46"/>
      <c r="BF61" s="46"/>
      <c r="BG61" s="46"/>
      <c r="BH61" s="46"/>
      <c r="BI61" s="46"/>
      <c r="BJ61" s="46"/>
      <c r="BK61" s="58" t="s">
        <v>73</v>
      </c>
      <c r="BL61" s="72" t="s">
        <v>87</v>
      </c>
      <c r="BM61" s="48">
        <v>3</v>
      </c>
      <c r="BN61" s="60" t="s">
        <v>228</v>
      </c>
      <c r="BO61" s="36">
        <v>46</v>
      </c>
      <c r="BP61" s="61"/>
      <c r="BQ61" s="62"/>
      <c r="BR61" s="62"/>
      <c r="BS61" s="63"/>
      <c r="BT61" s="58" t="s">
        <v>75</v>
      </c>
    </row>
    <row r="62" spans="1:74" ht="26.25" customHeight="1">
      <c r="A62" s="46">
        <v>3</v>
      </c>
      <c r="B62" s="46">
        <v>126</v>
      </c>
      <c r="C62" s="47" t="s">
        <v>229</v>
      </c>
      <c r="D62" s="48">
        <v>2</v>
      </c>
      <c r="E62" s="49" t="str">
        <f t="shared" si="0"/>
        <v>1351SMGM1211</v>
      </c>
      <c r="F62" s="50">
        <v>1351</v>
      </c>
      <c r="G62" s="51" t="s">
        <v>230</v>
      </c>
      <c r="H62" s="52" t="s">
        <v>66</v>
      </c>
      <c r="I62" s="53" t="s">
        <v>231</v>
      </c>
      <c r="J62" s="53"/>
      <c r="K62" s="53"/>
      <c r="L62" s="46">
        <v>1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>
        <v>1</v>
      </c>
      <c r="X62" s="46"/>
      <c r="Y62" s="46"/>
      <c r="Z62" s="46"/>
      <c r="AA62" s="46"/>
      <c r="AB62" s="46"/>
      <c r="AC62" s="46"/>
      <c r="AD62" s="46"/>
      <c r="AE62" s="53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54">
        <v>130</v>
      </c>
      <c r="AQ62" s="55">
        <f>VLOOKUP(E62,'[1]LopHocPhan'!C$2:F$1412,4,FALSE)</f>
        <v>128</v>
      </c>
      <c r="AR62" s="56">
        <f t="shared" si="3"/>
        <v>2</v>
      </c>
      <c r="AS62" s="55" t="s">
        <v>232</v>
      </c>
      <c r="AT62" s="55"/>
      <c r="AU62" s="55">
        <f t="shared" si="4"/>
        <v>128</v>
      </c>
      <c r="AV62" s="57" t="s">
        <v>183</v>
      </c>
      <c r="AW62" s="55">
        <v>4</v>
      </c>
      <c r="AX62" s="55" t="s">
        <v>233</v>
      </c>
      <c r="AY62" s="72"/>
      <c r="AZ62" s="58" t="s">
        <v>234</v>
      </c>
      <c r="BA62" s="46" t="s">
        <v>93</v>
      </c>
      <c r="BB62" s="46" t="s">
        <v>208</v>
      </c>
      <c r="BC62" s="53"/>
      <c r="BD62" s="46"/>
      <c r="BE62" s="46"/>
      <c r="BF62" s="46"/>
      <c r="BG62" s="46"/>
      <c r="BH62" s="46"/>
      <c r="BI62" s="46"/>
      <c r="BJ62" s="46"/>
      <c r="BK62" s="58" t="s">
        <v>73</v>
      </c>
      <c r="BL62" s="72" t="s">
        <v>87</v>
      </c>
      <c r="BM62" s="48">
        <v>3</v>
      </c>
      <c r="BN62" s="60" t="s">
        <v>235</v>
      </c>
      <c r="BO62" s="36">
        <v>46</v>
      </c>
      <c r="BP62" s="61"/>
      <c r="BQ62" s="62"/>
      <c r="BR62" s="62"/>
      <c r="BS62" s="63"/>
      <c r="BT62" s="58" t="s">
        <v>75</v>
      </c>
      <c r="BV62" s="38"/>
    </row>
    <row r="63" spans="1:74" ht="26.25" customHeight="1">
      <c r="A63" s="46">
        <v>4</v>
      </c>
      <c r="B63" s="46">
        <v>127</v>
      </c>
      <c r="C63" s="47" t="s">
        <v>229</v>
      </c>
      <c r="D63" s="48">
        <v>2</v>
      </c>
      <c r="E63" s="49" t="str">
        <f t="shared" si="0"/>
        <v>1352SMGM1211</v>
      </c>
      <c r="F63" s="50">
        <v>1352</v>
      </c>
      <c r="G63" s="51" t="s">
        <v>230</v>
      </c>
      <c r="H63" s="52" t="s">
        <v>66</v>
      </c>
      <c r="I63" s="53" t="s">
        <v>231</v>
      </c>
      <c r="J63" s="53"/>
      <c r="K63" s="53"/>
      <c r="L63" s="46">
        <v>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>
        <v>1</v>
      </c>
      <c r="X63" s="46"/>
      <c r="Y63" s="46"/>
      <c r="Z63" s="46"/>
      <c r="AA63" s="46"/>
      <c r="AB63" s="46"/>
      <c r="AC63" s="46"/>
      <c r="AD63" s="46"/>
      <c r="AE63" s="53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54">
        <v>150</v>
      </c>
      <c r="AQ63" s="55">
        <f>VLOOKUP(E63,'[1]LopHocPhan'!C$2:F$1412,4,FALSE)</f>
        <v>146</v>
      </c>
      <c r="AR63" s="56">
        <f t="shared" si="3"/>
        <v>4</v>
      </c>
      <c r="AS63" s="55" t="s">
        <v>232</v>
      </c>
      <c r="AT63" s="55"/>
      <c r="AU63" s="55">
        <f t="shared" si="4"/>
        <v>146</v>
      </c>
      <c r="AV63" s="57" t="s">
        <v>84</v>
      </c>
      <c r="AW63" s="55">
        <v>4</v>
      </c>
      <c r="AX63" s="55" t="s">
        <v>226</v>
      </c>
      <c r="AY63" s="58"/>
      <c r="AZ63" s="58" t="s">
        <v>236</v>
      </c>
      <c r="BA63" s="46"/>
      <c r="BB63" s="46"/>
      <c r="BC63" s="46" t="s">
        <v>93</v>
      </c>
      <c r="BD63" s="46" t="s">
        <v>171</v>
      </c>
      <c r="BE63" s="46"/>
      <c r="BF63" s="46"/>
      <c r="BG63" s="46"/>
      <c r="BH63" s="46"/>
      <c r="BI63" s="46"/>
      <c r="BJ63" s="46"/>
      <c r="BK63" s="58" t="s">
        <v>73</v>
      </c>
      <c r="BL63" s="58" t="s">
        <v>87</v>
      </c>
      <c r="BM63" s="48">
        <v>3</v>
      </c>
      <c r="BN63" s="60" t="s">
        <v>235</v>
      </c>
      <c r="BO63" s="36">
        <v>46</v>
      </c>
      <c r="BP63" s="61"/>
      <c r="BQ63" s="62"/>
      <c r="BR63" s="62"/>
      <c r="BS63" s="63"/>
      <c r="BT63" s="58" t="s">
        <v>75</v>
      </c>
      <c r="BV63" s="38"/>
    </row>
    <row r="64" spans="1:72" ht="26.25" customHeight="1">
      <c r="A64" s="46">
        <v>5</v>
      </c>
      <c r="B64" s="46">
        <v>221</v>
      </c>
      <c r="C64" s="50" t="s">
        <v>237</v>
      </c>
      <c r="D64" s="52">
        <v>2</v>
      </c>
      <c r="E64" s="49" t="str">
        <f t="shared" si="0"/>
        <v>1351SMGM0811</v>
      </c>
      <c r="F64" s="50">
        <v>1351</v>
      </c>
      <c r="G64" s="87" t="s">
        <v>238</v>
      </c>
      <c r="H64" s="52" t="s">
        <v>66</v>
      </c>
      <c r="I64" s="53" t="s">
        <v>239</v>
      </c>
      <c r="J64" s="53"/>
      <c r="K64" s="53"/>
      <c r="L64" s="46">
        <v>1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>
        <v>1</v>
      </c>
      <c r="AE64" s="53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54">
        <v>130</v>
      </c>
      <c r="AQ64" s="55">
        <f>VLOOKUP(E64,'[1]LopHocPhan'!C$2:F$1412,4,FALSE)</f>
        <v>135</v>
      </c>
      <c r="AR64" s="56">
        <f t="shared" si="3"/>
        <v>-5</v>
      </c>
      <c r="AS64" s="55"/>
      <c r="AT64" s="55"/>
      <c r="AU64" s="55">
        <f t="shared" si="4"/>
        <v>135</v>
      </c>
      <c r="AV64" s="57" t="s">
        <v>123</v>
      </c>
      <c r="AW64" s="55">
        <v>2</v>
      </c>
      <c r="AX64" s="55" t="s">
        <v>226</v>
      </c>
      <c r="AY64" s="58"/>
      <c r="AZ64" s="58" t="s">
        <v>240</v>
      </c>
      <c r="BA64" s="46"/>
      <c r="BB64" s="46"/>
      <c r="BC64" s="46"/>
      <c r="BD64" s="46"/>
      <c r="BE64" s="46" t="s">
        <v>71</v>
      </c>
      <c r="BF64" s="46" t="s">
        <v>158</v>
      </c>
      <c r="BG64" s="46"/>
      <c r="BH64" s="46"/>
      <c r="BI64" s="53"/>
      <c r="BJ64" s="46"/>
      <c r="BK64" s="58" t="s">
        <v>73</v>
      </c>
      <c r="BL64" s="58" t="s">
        <v>74</v>
      </c>
      <c r="BM64" s="48">
        <v>3</v>
      </c>
      <c r="BN64" s="60" t="s">
        <v>235</v>
      </c>
      <c r="BO64" s="36">
        <v>46</v>
      </c>
      <c r="BP64" s="61"/>
      <c r="BQ64" s="62"/>
      <c r="BR64" s="62"/>
      <c r="BS64" s="63"/>
      <c r="BT64" s="58" t="s">
        <v>75</v>
      </c>
    </row>
    <row r="65" spans="1:72" ht="26.25" customHeight="1">
      <c r="A65" s="46">
        <v>6</v>
      </c>
      <c r="B65" s="46">
        <v>222</v>
      </c>
      <c r="C65" s="50" t="s">
        <v>237</v>
      </c>
      <c r="D65" s="52">
        <v>2</v>
      </c>
      <c r="E65" s="49" t="str">
        <f t="shared" si="0"/>
        <v>1352SMGM0811</v>
      </c>
      <c r="F65" s="50">
        <v>1352</v>
      </c>
      <c r="G65" s="87" t="s">
        <v>238</v>
      </c>
      <c r="H65" s="52" t="s">
        <v>66</v>
      </c>
      <c r="I65" s="53" t="s">
        <v>239</v>
      </c>
      <c r="J65" s="53"/>
      <c r="K65" s="53"/>
      <c r="L65" s="46">
        <v>1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>
        <v>1</v>
      </c>
      <c r="AE65" s="53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54">
        <v>150</v>
      </c>
      <c r="AQ65" s="55">
        <f>VLOOKUP(E65,'[1]LopHocPhan'!C$2:F$1412,4,FALSE)</f>
        <v>150</v>
      </c>
      <c r="AR65" s="56">
        <f t="shared" si="3"/>
        <v>0</v>
      </c>
      <c r="AS65" s="55"/>
      <c r="AT65" s="55"/>
      <c r="AU65" s="55">
        <f t="shared" si="4"/>
        <v>150</v>
      </c>
      <c r="AV65" s="57" t="s">
        <v>188</v>
      </c>
      <c r="AW65" s="55">
        <v>2</v>
      </c>
      <c r="AX65" s="55" t="s">
        <v>226</v>
      </c>
      <c r="AY65" s="58"/>
      <c r="AZ65" s="58" t="s">
        <v>241</v>
      </c>
      <c r="BA65" s="46"/>
      <c r="BB65" s="46"/>
      <c r="BC65" s="46"/>
      <c r="BD65" s="46"/>
      <c r="BE65" s="46"/>
      <c r="BF65" s="46"/>
      <c r="BG65" s="46"/>
      <c r="BH65" s="46"/>
      <c r="BI65" s="46" t="s">
        <v>71</v>
      </c>
      <c r="BJ65" s="46" t="s">
        <v>208</v>
      </c>
      <c r="BK65" s="58" t="s">
        <v>73</v>
      </c>
      <c r="BL65" s="58" t="s">
        <v>74</v>
      </c>
      <c r="BM65" s="48">
        <v>3</v>
      </c>
      <c r="BN65" s="60" t="s">
        <v>235</v>
      </c>
      <c r="BO65" s="36">
        <v>46</v>
      </c>
      <c r="BP65" s="61"/>
      <c r="BQ65" s="62"/>
      <c r="BR65" s="62"/>
      <c r="BS65" s="63"/>
      <c r="BT65" s="58" t="s">
        <v>75</v>
      </c>
    </row>
    <row r="66" spans="1:72" ht="26.25" customHeight="1">
      <c r="A66" s="46">
        <v>7</v>
      </c>
      <c r="B66" s="46">
        <v>257</v>
      </c>
      <c r="C66" s="50" t="s">
        <v>242</v>
      </c>
      <c r="D66" s="52">
        <v>2</v>
      </c>
      <c r="E66" s="49" t="str">
        <f t="shared" si="0"/>
        <v>1351SMGM0211</v>
      </c>
      <c r="F66" s="50">
        <v>1351</v>
      </c>
      <c r="G66" s="87" t="s">
        <v>243</v>
      </c>
      <c r="H66" s="52" t="s">
        <v>66</v>
      </c>
      <c r="I66" s="46" t="s">
        <v>244</v>
      </c>
      <c r="J66" s="53"/>
      <c r="K66" s="53"/>
      <c r="L66" s="46">
        <v>1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53">
        <v>1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67">
        <v>140</v>
      </c>
      <c r="AQ66" s="55">
        <f>VLOOKUP(E66,'[1]LopHocPhan'!C$2:F$1412,4,FALSE)</f>
        <v>133</v>
      </c>
      <c r="AR66" s="56">
        <f t="shared" si="3"/>
        <v>7</v>
      </c>
      <c r="AS66" s="55"/>
      <c r="AT66" s="55"/>
      <c r="AU66" s="55">
        <f t="shared" si="4"/>
        <v>133</v>
      </c>
      <c r="AV66" s="57" t="s">
        <v>91</v>
      </c>
      <c r="AW66" s="55">
        <v>4</v>
      </c>
      <c r="AX66" s="55" t="s">
        <v>226</v>
      </c>
      <c r="AY66" s="58" t="s">
        <v>172</v>
      </c>
      <c r="AZ66" s="58" t="s">
        <v>245</v>
      </c>
      <c r="BA66" s="46"/>
      <c r="BB66" s="46"/>
      <c r="BC66" s="46"/>
      <c r="BD66" s="46"/>
      <c r="BE66" s="46"/>
      <c r="BF66" s="46"/>
      <c r="BG66" s="46"/>
      <c r="BH66" s="46"/>
      <c r="BI66" s="46" t="s">
        <v>93</v>
      </c>
      <c r="BJ66" s="46" t="s">
        <v>171</v>
      </c>
      <c r="BK66" s="58" t="s">
        <v>73</v>
      </c>
      <c r="BL66" s="58" t="s">
        <v>74</v>
      </c>
      <c r="BM66" s="48">
        <v>3</v>
      </c>
      <c r="BN66" s="60" t="s">
        <v>246</v>
      </c>
      <c r="BO66" s="36">
        <v>46</v>
      </c>
      <c r="BP66" s="61"/>
      <c r="BQ66" s="62"/>
      <c r="BR66" s="62"/>
      <c r="BS66" s="63"/>
      <c r="BT66" s="58" t="s">
        <v>75</v>
      </c>
    </row>
    <row r="67" spans="1:72" ht="26.25" customHeight="1">
      <c r="A67" s="46">
        <v>8</v>
      </c>
      <c r="B67" s="46">
        <v>258</v>
      </c>
      <c r="C67" s="50" t="s">
        <v>242</v>
      </c>
      <c r="D67" s="52">
        <v>2</v>
      </c>
      <c r="E67" s="49" t="str">
        <f t="shared" si="0"/>
        <v>1352SMGM0211</v>
      </c>
      <c r="F67" s="50">
        <v>1352</v>
      </c>
      <c r="G67" s="87" t="s">
        <v>243</v>
      </c>
      <c r="H67" s="52" t="s">
        <v>66</v>
      </c>
      <c r="I67" s="46" t="s">
        <v>244</v>
      </c>
      <c r="J67" s="53"/>
      <c r="K67" s="53"/>
      <c r="L67" s="46">
        <v>1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53">
        <v>1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67">
        <v>120</v>
      </c>
      <c r="AQ67" s="55">
        <f>VLOOKUP(E67,'[1]LopHocPhan'!C$2:F$1412,4,FALSE)</f>
        <v>120</v>
      </c>
      <c r="AR67" s="56">
        <f t="shared" si="3"/>
        <v>0</v>
      </c>
      <c r="AS67" s="55"/>
      <c r="AT67" s="55"/>
      <c r="AU67" s="55">
        <f t="shared" si="4"/>
        <v>120</v>
      </c>
      <c r="AV67" s="57" t="s">
        <v>96</v>
      </c>
      <c r="AW67" s="55">
        <v>4</v>
      </c>
      <c r="AX67" s="55" t="s">
        <v>77</v>
      </c>
      <c r="AY67" s="58" t="s">
        <v>172</v>
      </c>
      <c r="AZ67" s="72" t="s">
        <v>103</v>
      </c>
      <c r="BA67" s="46"/>
      <c r="BB67" s="46"/>
      <c r="BC67" s="46"/>
      <c r="BD67" s="46"/>
      <c r="BE67" s="46"/>
      <c r="BF67" s="46"/>
      <c r="BG67" s="46"/>
      <c r="BH67" s="46"/>
      <c r="BI67" s="46" t="s">
        <v>93</v>
      </c>
      <c r="BJ67" s="46" t="s">
        <v>130</v>
      </c>
      <c r="BK67" s="58" t="s">
        <v>73</v>
      </c>
      <c r="BL67" s="58" t="s">
        <v>74</v>
      </c>
      <c r="BM67" s="48">
        <v>3</v>
      </c>
      <c r="BN67" s="60" t="s">
        <v>246</v>
      </c>
      <c r="BO67" s="36">
        <v>46</v>
      </c>
      <c r="BP67" s="61"/>
      <c r="BQ67" s="62"/>
      <c r="BR67" s="62"/>
      <c r="BS67" s="63"/>
      <c r="BT67" s="58" t="s">
        <v>75</v>
      </c>
    </row>
    <row r="68" spans="1:75" ht="26.25" customHeight="1">
      <c r="A68" s="46">
        <v>9</v>
      </c>
      <c r="B68" s="46">
        <v>377</v>
      </c>
      <c r="C68" s="47" t="s">
        <v>247</v>
      </c>
      <c r="D68" s="48">
        <v>2</v>
      </c>
      <c r="E68" s="49" t="str">
        <f t="shared" si="0"/>
        <v>1351SMGM1721</v>
      </c>
      <c r="F68" s="50">
        <v>1351</v>
      </c>
      <c r="G68" s="51" t="s">
        <v>248</v>
      </c>
      <c r="H68" s="52" t="s">
        <v>66</v>
      </c>
      <c r="I68" s="46" t="s">
        <v>90</v>
      </c>
      <c r="J68" s="53"/>
      <c r="K68" s="53"/>
      <c r="L68" s="46">
        <v>1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53"/>
      <c r="AF68" s="46"/>
      <c r="AG68" s="46">
        <v>1</v>
      </c>
      <c r="AH68" s="46"/>
      <c r="AI68" s="46"/>
      <c r="AJ68" s="46"/>
      <c r="AK68" s="46"/>
      <c r="AL68" s="46"/>
      <c r="AM68" s="46"/>
      <c r="AN68" s="46"/>
      <c r="AO68" s="46"/>
      <c r="AP68" s="67">
        <v>123</v>
      </c>
      <c r="AQ68" s="55">
        <f>VLOOKUP(E68,'[1]LopHocPhan'!C$2:F$1412,4,FALSE)</f>
        <v>120</v>
      </c>
      <c r="AR68" s="56">
        <f t="shared" si="3"/>
        <v>3</v>
      </c>
      <c r="AS68" s="55"/>
      <c r="AT68" s="55"/>
      <c r="AU68" s="55">
        <f t="shared" si="4"/>
        <v>120</v>
      </c>
      <c r="AV68" s="57" t="s">
        <v>163</v>
      </c>
      <c r="AW68" s="55">
        <v>4</v>
      </c>
      <c r="AX68" s="55" t="s">
        <v>215</v>
      </c>
      <c r="AY68" s="58"/>
      <c r="AZ68" s="72" t="s">
        <v>249</v>
      </c>
      <c r="BA68" s="46"/>
      <c r="BB68" s="46"/>
      <c r="BC68" s="46"/>
      <c r="BD68" s="46"/>
      <c r="BE68" s="46" t="s">
        <v>93</v>
      </c>
      <c r="BF68" s="46" t="s">
        <v>250</v>
      </c>
      <c r="BG68" s="46"/>
      <c r="BH68" s="46"/>
      <c r="BI68" s="46"/>
      <c r="BJ68" s="46"/>
      <c r="BK68" s="58" t="s">
        <v>73</v>
      </c>
      <c r="BL68" s="58" t="s">
        <v>74</v>
      </c>
      <c r="BM68" s="48">
        <v>3</v>
      </c>
      <c r="BN68" s="60"/>
      <c r="BO68" s="36">
        <v>46</v>
      </c>
      <c r="BP68" s="61"/>
      <c r="BQ68" s="62"/>
      <c r="BR68" s="62"/>
      <c r="BS68" s="63"/>
      <c r="BT68" s="58" t="s">
        <v>75</v>
      </c>
      <c r="BW68" s="38"/>
    </row>
    <row r="69" spans="1:75" ht="26.25" customHeight="1">
      <c r="A69" s="46">
        <v>10</v>
      </c>
      <c r="B69" s="46">
        <v>378</v>
      </c>
      <c r="C69" s="47" t="s">
        <v>247</v>
      </c>
      <c r="D69" s="48">
        <v>2</v>
      </c>
      <c r="E69" s="49" t="str">
        <f t="shared" si="0"/>
        <v>1352SMGM1721</v>
      </c>
      <c r="F69" s="50">
        <v>1352</v>
      </c>
      <c r="G69" s="51" t="s">
        <v>248</v>
      </c>
      <c r="H69" s="52" t="s">
        <v>66</v>
      </c>
      <c r="I69" s="46" t="s">
        <v>90</v>
      </c>
      <c r="J69" s="53"/>
      <c r="K69" s="53"/>
      <c r="L69" s="46">
        <v>1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53"/>
      <c r="AF69" s="46"/>
      <c r="AG69" s="46">
        <v>1</v>
      </c>
      <c r="AH69" s="46"/>
      <c r="AI69" s="46"/>
      <c r="AJ69" s="46"/>
      <c r="AK69" s="46"/>
      <c r="AL69" s="46"/>
      <c r="AM69" s="46"/>
      <c r="AN69" s="46"/>
      <c r="AO69" s="46"/>
      <c r="AP69" s="67">
        <v>123</v>
      </c>
      <c r="AQ69" s="55">
        <f>VLOOKUP(E69,'[1]LopHocPhan'!C$2:F$1412,4,FALSE)</f>
        <v>127</v>
      </c>
      <c r="AR69" s="56">
        <f t="shared" si="3"/>
        <v>-4</v>
      </c>
      <c r="AS69" s="55" t="s">
        <v>232</v>
      </c>
      <c r="AT69" s="55"/>
      <c r="AU69" s="55">
        <f t="shared" si="4"/>
        <v>127</v>
      </c>
      <c r="AV69" s="57" t="s">
        <v>136</v>
      </c>
      <c r="AW69" s="55">
        <v>4</v>
      </c>
      <c r="AX69" s="55" t="s">
        <v>97</v>
      </c>
      <c r="AY69" s="72"/>
      <c r="AZ69" s="58" t="s">
        <v>251</v>
      </c>
      <c r="BA69" s="46" t="s">
        <v>93</v>
      </c>
      <c r="BB69" s="46" t="s">
        <v>158</v>
      </c>
      <c r="BC69" s="46"/>
      <c r="BD69" s="46"/>
      <c r="BE69" s="80"/>
      <c r="BF69" s="50"/>
      <c r="BG69" s="46"/>
      <c r="BH69" s="46"/>
      <c r="BI69" s="46"/>
      <c r="BJ69" s="46"/>
      <c r="BK69" s="58" t="s">
        <v>73</v>
      </c>
      <c r="BL69" s="72" t="s">
        <v>87</v>
      </c>
      <c r="BM69" s="48">
        <v>3</v>
      </c>
      <c r="BN69" s="60" t="s">
        <v>235</v>
      </c>
      <c r="BO69" s="36">
        <v>46</v>
      </c>
      <c r="BP69" s="61"/>
      <c r="BQ69" s="62"/>
      <c r="BR69" s="62"/>
      <c r="BS69" s="63"/>
      <c r="BT69" s="58" t="s">
        <v>75</v>
      </c>
      <c r="BW69" s="38"/>
    </row>
    <row r="70" spans="1:74" ht="26.25" customHeight="1">
      <c r="A70" s="46">
        <v>11</v>
      </c>
      <c r="B70" s="46">
        <v>401</v>
      </c>
      <c r="C70" s="68" t="s">
        <v>252</v>
      </c>
      <c r="D70" s="49">
        <v>3</v>
      </c>
      <c r="E70" s="49" t="str">
        <f t="shared" si="0"/>
        <v>1351SMGM0111</v>
      </c>
      <c r="F70" s="76">
        <v>1351</v>
      </c>
      <c r="G70" s="51" t="s">
        <v>253</v>
      </c>
      <c r="H70" s="77" t="s">
        <v>111</v>
      </c>
      <c r="I70" s="69" t="s">
        <v>254</v>
      </c>
      <c r="J70" s="53"/>
      <c r="K70" s="53"/>
      <c r="L70" s="46"/>
      <c r="M70" s="69">
        <v>1</v>
      </c>
      <c r="N70" s="46"/>
      <c r="O70" s="46"/>
      <c r="P70" s="69">
        <v>1</v>
      </c>
      <c r="Q70" s="69"/>
      <c r="R70" s="69">
        <v>1</v>
      </c>
      <c r="S70" s="69"/>
      <c r="T70" s="69"/>
      <c r="U70" s="69"/>
      <c r="V70" s="69"/>
      <c r="W70" s="69">
        <v>1</v>
      </c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78">
        <v>123</v>
      </c>
      <c r="AQ70" s="55">
        <f>VLOOKUP(E70,'[1]LopHocPhan'!C$2:F$1412,4,FALSE)</f>
        <v>102</v>
      </c>
      <c r="AR70" s="56">
        <f t="shared" si="3"/>
        <v>21</v>
      </c>
      <c r="AS70" s="55"/>
      <c r="AT70" s="55"/>
      <c r="AU70" s="55">
        <f t="shared" si="4"/>
        <v>102</v>
      </c>
      <c r="AV70" s="71" t="s">
        <v>91</v>
      </c>
      <c r="AW70" s="55">
        <v>3</v>
      </c>
      <c r="AX70" s="55" t="s">
        <v>215</v>
      </c>
      <c r="AY70" s="72"/>
      <c r="AZ70" s="72" t="s">
        <v>255</v>
      </c>
      <c r="BA70" s="69"/>
      <c r="BB70" s="77"/>
      <c r="BC70" s="69"/>
      <c r="BD70" s="70"/>
      <c r="BE70" s="70"/>
      <c r="BF70" s="70"/>
      <c r="BG70" s="70"/>
      <c r="BH70" s="70"/>
      <c r="BI70" s="70" t="s">
        <v>119</v>
      </c>
      <c r="BJ70" s="70" t="s">
        <v>94</v>
      </c>
      <c r="BK70" s="72" t="s">
        <v>73</v>
      </c>
      <c r="BL70" s="72" t="s">
        <v>74</v>
      </c>
      <c r="BM70" s="49">
        <v>3</v>
      </c>
      <c r="BN70" s="60"/>
      <c r="BO70" s="36">
        <v>47</v>
      </c>
      <c r="BP70" s="61"/>
      <c r="BQ70" s="62"/>
      <c r="BR70" s="62"/>
      <c r="BS70" s="82"/>
      <c r="BT70" s="72" t="s">
        <v>105</v>
      </c>
      <c r="BV70" s="38"/>
    </row>
    <row r="71" spans="1:72" ht="26.25" customHeight="1">
      <c r="A71" s="46">
        <v>12</v>
      </c>
      <c r="B71" s="46">
        <v>402</v>
      </c>
      <c r="C71" s="68" t="s">
        <v>252</v>
      </c>
      <c r="D71" s="49">
        <v>3</v>
      </c>
      <c r="E71" s="49" t="str">
        <f t="shared" si="0"/>
        <v>1352SMGM0111</v>
      </c>
      <c r="F71" s="76">
        <v>1352</v>
      </c>
      <c r="G71" s="51" t="s">
        <v>253</v>
      </c>
      <c r="H71" s="77" t="s">
        <v>111</v>
      </c>
      <c r="I71" s="69" t="s">
        <v>254</v>
      </c>
      <c r="J71" s="53"/>
      <c r="K71" s="53"/>
      <c r="L71" s="46"/>
      <c r="M71" s="69">
        <v>1</v>
      </c>
      <c r="N71" s="46"/>
      <c r="O71" s="46"/>
      <c r="P71" s="69">
        <v>1</v>
      </c>
      <c r="Q71" s="69"/>
      <c r="R71" s="69">
        <v>1</v>
      </c>
      <c r="S71" s="69"/>
      <c r="T71" s="69"/>
      <c r="U71" s="69"/>
      <c r="V71" s="69"/>
      <c r="W71" s="69">
        <v>1</v>
      </c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78">
        <v>123</v>
      </c>
      <c r="AQ71" s="55">
        <f>VLOOKUP(E71,'[1]LopHocPhan'!C$2:F$1412,4,FALSE)</f>
        <v>109</v>
      </c>
      <c r="AR71" s="56">
        <f t="shared" si="3"/>
        <v>14</v>
      </c>
      <c r="AS71" s="55"/>
      <c r="AT71" s="55"/>
      <c r="AU71" s="55">
        <f t="shared" si="4"/>
        <v>109</v>
      </c>
      <c r="AV71" s="71" t="s">
        <v>91</v>
      </c>
      <c r="AW71" s="55">
        <v>3</v>
      </c>
      <c r="AX71" s="55" t="s">
        <v>256</v>
      </c>
      <c r="AY71" s="72"/>
      <c r="AZ71" s="72" t="s">
        <v>257</v>
      </c>
      <c r="BA71" s="69"/>
      <c r="BB71" s="77"/>
      <c r="BC71" s="69"/>
      <c r="BD71" s="70"/>
      <c r="BE71" s="70"/>
      <c r="BF71" s="70"/>
      <c r="BG71" s="70"/>
      <c r="BH71" s="70"/>
      <c r="BI71" s="70" t="s">
        <v>119</v>
      </c>
      <c r="BJ71" s="70" t="s">
        <v>99</v>
      </c>
      <c r="BK71" s="72" t="s">
        <v>73</v>
      </c>
      <c r="BL71" s="72" t="s">
        <v>74</v>
      </c>
      <c r="BM71" s="49">
        <v>3</v>
      </c>
      <c r="BN71" s="60"/>
      <c r="BO71" s="36">
        <v>47</v>
      </c>
      <c r="BP71" s="61"/>
      <c r="BQ71" s="62"/>
      <c r="BR71" s="62"/>
      <c r="BS71" s="63"/>
      <c r="BT71" s="72" t="s">
        <v>105</v>
      </c>
    </row>
    <row r="72" spans="1:72" ht="26.25" customHeight="1">
      <c r="A72" s="46">
        <v>13</v>
      </c>
      <c r="B72" s="46">
        <v>422</v>
      </c>
      <c r="C72" s="68" t="s">
        <v>252</v>
      </c>
      <c r="D72" s="49">
        <v>3</v>
      </c>
      <c r="E72" s="49" t="str">
        <f t="shared" si="0"/>
        <v>1353SMGM0111</v>
      </c>
      <c r="F72" s="76">
        <v>1353</v>
      </c>
      <c r="G72" s="70" t="s">
        <v>253</v>
      </c>
      <c r="H72" s="49" t="s">
        <v>111</v>
      </c>
      <c r="I72" s="69" t="s">
        <v>258</v>
      </c>
      <c r="J72" s="53"/>
      <c r="K72" s="53"/>
      <c r="L72" s="46"/>
      <c r="M72" s="69">
        <v>1</v>
      </c>
      <c r="N72" s="46"/>
      <c r="O72" s="46"/>
      <c r="P72" s="69"/>
      <c r="Q72" s="69"/>
      <c r="R72" s="69"/>
      <c r="S72" s="69">
        <v>1</v>
      </c>
      <c r="T72" s="69"/>
      <c r="U72" s="69"/>
      <c r="V72" s="69"/>
      <c r="W72" s="69"/>
      <c r="X72" s="69"/>
      <c r="Y72" s="69"/>
      <c r="Z72" s="69"/>
      <c r="AA72" s="69"/>
      <c r="AB72" s="69">
        <v>1</v>
      </c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>
        <v>120</v>
      </c>
      <c r="AQ72" s="55">
        <f>VLOOKUP(E72,'[1]LopHocPhan'!C$2:F$1412,4,FALSE)</f>
        <v>115</v>
      </c>
      <c r="AR72" s="56">
        <f t="shared" si="3"/>
        <v>5</v>
      </c>
      <c r="AS72" s="55"/>
      <c r="AT72" s="55"/>
      <c r="AU72" s="55">
        <f t="shared" si="4"/>
        <v>115</v>
      </c>
      <c r="AV72" s="71" t="s">
        <v>175</v>
      </c>
      <c r="AW72" s="55">
        <v>3</v>
      </c>
      <c r="AX72" s="55" t="s">
        <v>77</v>
      </c>
      <c r="AY72" s="58"/>
      <c r="AZ72" s="72" t="s">
        <v>212</v>
      </c>
      <c r="BA72" s="69"/>
      <c r="BB72" s="77"/>
      <c r="BC72" s="69" t="s">
        <v>119</v>
      </c>
      <c r="BD72" s="70" t="s">
        <v>186</v>
      </c>
      <c r="BE72" s="88"/>
      <c r="BF72" s="88"/>
      <c r="BG72" s="70"/>
      <c r="BH72" s="70"/>
      <c r="BI72" s="70"/>
      <c r="BJ72" s="70"/>
      <c r="BK72" s="72" t="s">
        <v>73</v>
      </c>
      <c r="BL72" s="58" t="s">
        <v>87</v>
      </c>
      <c r="BM72" s="49">
        <v>3</v>
      </c>
      <c r="BN72" s="60"/>
      <c r="BO72" s="36">
        <v>47</v>
      </c>
      <c r="BP72" s="61"/>
      <c r="BQ72" s="62"/>
      <c r="BR72" s="62"/>
      <c r="BS72" s="63"/>
      <c r="BT72" s="72" t="s">
        <v>105</v>
      </c>
    </row>
    <row r="73" spans="1:72" ht="26.25" customHeight="1">
      <c r="A73" s="46">
        <v>14</v>
      </c>
      <c r="B73" s="46">
        <v>423</v>
      </c>
      <c r="C73" s="68" t="s">
        <v>252</v>
      </c>
      <c r="D73" s="49">
        <v>3</v>
      </c>
      <c r="E73" s="49" t="str">
        <f t="shared" si="0"/>
        <v>1354SMGM0111</v>
      </c>
      <c r="F73" s="76">
        <v>1354</v>
      </c>
      <c r="G73" s="70" t="s">
        <v>253</v>
      </c>
      <c r="H73" s="49" t="s">
        <v>111</v>
      </c>
      <c r="I73" s="69" t="s">
        <v>258</v>
      </c>
      <c r="J73" s="53"/>
      <c r="K73" s="53"/>
      <c r="L73" s="46"/>
      <c r="M73" s="69">
        <v>1</v>
      </c>
      <c r="N73" s="46"/>
      <c r="O73" s="46"/>
      <c r="P73" s="69"/>
      <c r="Q73" s="69"/>
      <c r="R73" s="69"/>
      <c r="S73" s="69">
        <v>1</v>
      </c>
      <c r="T73" s="69"/>
      <c r="U73" s="69"/>
      <c r="V73" s="69"/>
      <c r="W73" s="69"/>
      <c r="X73" s="69"/>
      <c r="Y73" s="69"/>
      <c r="Z73" s="69"/>
      <c r="AA73" s="69"/>
      <c r="AB73" s="69">
        <v>1</v>
      </c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>
        <v>120</v>
      </c>
      <c r="AQ73" s="55">
        <f>VLOOKUP(E73,'[1]LopHocPhan'!C$2:F$1412,4,FALSE)</f>
        <v>118</v>
      </c>
      <c r="AR73" s="56">
        <f t="shared" si="3"/>
        <v>2</v>
      </c>
      <c r="AS73" s="55"/>
      <c r="AT73" s="55"/>
      <c r="AU73" s="55">
        <f t="shared" si="4"/>
        <v>118</v>
      </c>
      <c r="AV73" s="71" t="s">
        <v>175</v>
      </c>
      <c r="AW73" s="55">
        <v>3</v>
      </c>
      <c r="AX73" s="55" t="s">
        <v>106</v>
      </c>
      <c r="AY73" s="58"/>
      <c r="AZ73" s="72" t="s">
        <v>259</v>
      </c>
      <c r="BA73" s="69"/>
      <c r="BB73" s="77"/>
      <c r="BC73" s="69" t="s">
        <v>119</v>
      </c>
      <c r="BD73" s="70" t="s">
        <v>124</v>
      </c>
      <c r="BE73" s="70"/>
      <c r="BF73" s="70"/>
      <c r="BG73" s="70"/>
      <c r="BH73" s="70"/>
      <c r="BI73" s="70"/>
      <c r="BJ73" s="70"/>
      <c r="BK73" s="72" t="s">
        <v>73</v>
      </c>
      <c r="BL73" s="58" t="s">
        <v>87</v>
      </c>
      <c r="BM73" s="49">
        <v>3</v>
      </c>
      <c r="BN73" s="60"/>
      <c r="BO73" s="36">
        <v>47</v>
      </c>
      <c r="BP73" s="61"/>
      <c r="BQ73" s="62"/>
      <c r="BR73" s="62"/>
      <c r="BS73" s="63"/>
      <c r="BT73" s="72" t="s">
        <v>105</v>
      </c>
    </row>
    <row r="74" spans="1:72" ht="26.25" customHeight="1">
      <c r="A74" s="46">
        <v>15</v>
      </c>
      <c r="B74" s="46">
        <v>439</v>
      </c>
      <c r="C74" s="68" t="s">
        <v>252</v>
      </c>
      <c r="D74" s="49">
        <v>3</v>
      </c>
      <c r="E74" s="49" t="str">
        <f aca="true" t="shared" si="5" ref="E74:E137">F74&amp;G74</f>
        <v>1355SMGM0111</v>
      </c>
      <c r="F74" s="76">
        <v>1355</v>
      </c>
      <c r="G74" s="70" t="s">
        <v>253</v>
      </c>
      <c r="H74" s="77" t="s">
        <v>111</v>
      </c>
      <c r="I74" s="69" t="s">
        <v>260</v>
      </c>
      <c r="J74" s="53"/>
      <c r="K74" s="53"/>
      <c r="L74" s="46"/>
      <c r="M74" s="69">
        <v>1</v>
      </c>
      <c r="N74" s="46"/>
      <c r="O74" s="46"/>
      <c r="P74" s="69">
        <v>1</v>
      </c>
      <c r="Q74" s="69"/>
      <c r="R74" s="69">
        <v>1</v>
      </c>
      <c r="S74" s="69"/>
      <c r="T74" s="69"/>
      <c r="U74" s="69"/>
      <c r="V74" s="69"/>
      <c r="W74" s="69">
        <v>1</v>
      </c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78">
        <v>123</v>
      </c>
      <c r="AQ74" s="55">
        <f>VLOOKUP(E74,'[1]LopHocPhan'!C$2:F$1412,4,FALSE)</f>
        <v>123</v>
      </c>
      <c r="AR74" s="56">
        <f t="shared" si="3"/>
        <v>0</v>
      </c>
      <c r="AS74" s="55"/>
      <c r="AT74" s="55"/>
      <c r="AU74" s="55">
        <f t="shared" si="4"/>
        <v>123</v>
      </c>
      <c r="AV74" s="71" t="s">
        <v>84</v>
      </c>
      <c r="AW74" s="55">
        <v>1</v>
      </c>
      <c r="AX74" s="55" t="s">
        <v>77</v>
      </c>
      <c r="AY74" s="58"/>
      <c r="AZ74" s="58" t="s">
        <v>92</v>
      </c>
      <c r="BA74" s="69"/>
      <c r="BB74" s="77"/>
      <c r="BC74" s="69" t="s">
        <v>115</v>
      </c>
      <c r="BD74" s="70" t="s">
        <v>186</v>
      </c>
      <c r="BE74" s="70"/>
      <c r="BF74" s="70"/>
      <c r="BG74" s="70"/>
      <c r="BH74" s="70"/>
      <c r="BI74" s="70"/>
      <c r="BJ74" s="70"/>
      <c r="BK74" s="72" t="s">
        <v>73</v>
      </c>
      <c r="BL74" s="58" t="s">
        <v>87</v>
      </c>
      <c r="BM74" s="49">
        <v>3</v>
      </c>
      <c r="BN74" s="60"/>
      <c r="BO74" s="36">
        <v>47</v>
      </c>
      <c r="BP74" s="61"/>
      <c r="BQ74" s="62"/>
      <c r="BR74" s="62"/>
      <c r="BS74" s="63"/>
      <c r="BT74" s="72" t="s">
        <v>105</v>
      </c>
    </row>
    <row r="75" spans="1:72" ht="26.25" customHeight="1">
      <c r="A75" s="46">
        <v>16</v>
      </c>
      <c r="B75" s="46">
        <v>440</v>
      </c>
      <c r="C75" s="68" t="s">
        <v>252</v>
      </c>
      <c r="D75" s="49">
        <v>3</v>
      </c>
      <c r="E75" s="49" t="str">
        <f t="shared" si="5"/>
        <v>1356SMGM0111</v>
      </c>
      <c r="F75" s="76">
        <v>1356</v>
      </c>
      <c r="G75" s="70" t="s">
        <v>253</v>
      </c>
      <c r="H75" s="77" t="s">
        <v>111</v>
      </c>
      <c r="I75" s="69" t="s">
        <v>260</v>
      </c>
      <c r="J75" s="53"/>
      <c r="K75" s="53"/>
      <c r="L75" s="46"/>
      <c r="M75" s="69">
        <v>1</v>
      </c>
      <c r="N75" s="46"/>
      <c r="O75" s="46"/>
      <c r="P75" s="69">
        <v>1</v>
      </c>
      <c r="Q75" s="69"/>
      <c r="R75" s="69">
        <v>1</v>
      </c>
      <c r="S75" s="69"/>
      <c r="T75" s="69"/>
      <c r="U75" s="69"/>
      <c r="V75" s="69"/>
      <c r="W75" s="69">
        <v>1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78">
        <v>123</v>
      </c>
      <c r="AQ75" s="55">
        <f>VLOOKUP(E75,'[1]LopHocPhan'!C$2:F$1412,4,FALSE)</f>
        <v>123</v>
      </c>
      <c r="AR75" s="56">
        <f t="shared" si="3"/>
        <v>0</v>
      </c>
      <c r="AS75" s="55"/>
      <c r="AT75" s="55"/>
      <c r="AU75" s="55">
        <f t="shared" si="4"/>
        <v>123</v>
      </c>
      <c r="AV75" s="71" t="s">
        <v>84</v>
      </c>
      <c r="AW75" s="55">
        <v>1</v>
      </c>
      <c r="AX75" s="55" t="s">
        <v>106</v>
      </c>
      <c r="AY75" s="58"/>
      <c r="AZ75" s="58" t="s">
        <v>261</v>
      </c>
      <c r="BA75" s="69"/>
      <c r="BB75" s="77"/>
      <c r="BC75" s="69" t="s">
        <v>115</v>
      </c>
      <c r="BD75" s="70" t="s">
        <v>124</v>
      </c>
      <c r="BE75" s="70"/>
      <c r="BF75" s="70"/>
      <c r="BG75" s="70"/>
      <c r="BH75" s="70"/>
      <c r="BI75" s="70"/>
      <c r="BJ75" s="70"/>
      <c r="BK75" s="72" t="s">
        <v>73</v>
      </c>
      <c r="BL75" s="58" t="s">
        <v>87</v>
      </c>
      <c r="BM75" s="49">
        <v>3</v>
      </c>
      <c r="BN75" s="60"/>
      <c r="BO75" s="36">
        <v>47</v>
      </c>
      <c r="BP75" s="61"/>
      <c r="BQ75" s="62"/>
      <c r="BR75" s="62"/>
      <c r="BS75" s="63"/>
      <c r="BT75" s="72" t="s">
        <v>105</v>
      </c>
    </row>
    <row r="76" spans="1:74" ht="26.25" customHeight="1">
      <c r="A76" s="46">
        <v>17</v>
      </c>
      <c r="B76" s="46">
        <v>568</v>
      </c>
      <c r="C76" s="68" t="s">
        <v>262</v>
      </c>
      <c r="D76" s="49">
        <v>3</v>
      </c>
      <c r="E76" s="49" t="str">
        <f t="shared" si="5"/>
        <v>1358SMGM0111</v>
      </c>
      <c r="F76" s="76">
        <v>1358</v>
      </c>
      <c r="G76" s="70" t="s">
        <v>253</v>
      </c>
      <c r="H76" s="49" t="s">
        <v>111</v>
      </c>
      <c r="I76" s="69" t="s">
        <v>207</v>
      </c>
      <c r="J76" s="53"/>
      <c r="K76" s="53"/>
      <c r="L76" s="46"/>
      <c r="M76" s="69">
        <v>1</v>
      </c>
      <c r="N76" s="46"/>
      <c r="O76" s="46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>
        <v>1</v>
      </c>
      <c r="AA76" s="70"/>
      <c r="AB76" s="70"/>
      <c r="AC76" s="70"/>
      <c r="AD76" s="70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>
        <v>110</v>
      </c>
      <c r="AQ76" s="55">
        <f>VLOOKUP(E76,'[1]LopHocPhan'!C$2:F$1412,4,FALSE)</f>
        <v>91</v>
      </c>
      <c r="AR76" s="56">
        <f t="shared" si="3"/>
        <v>19</v>
      </c>
      <c r="AS76" s="55"/>
      <c r="AT76" s="55"/>
      <c r="AU76" s="55">
        <f t="shared" si="4"/>
        <v>91</v>
      </c>
      <c r="AV76" s="71" t="s">
        <v>166</v>
      </c>
      <c r="AW76" s="55">
        <v>3</v>
      </c>
      <c r="AX76" s="55" t="s">
        <v>106</v>
      </c>
      <c r="AY76" s="72"/>
      <c r="AZ76" s="72" t="s">
        <v>263</v>
      </c>
      <c r="BA76" s="70"/>
      <c r="BB76" s="70"/>
      <c r="BC76" s="70"/>
      <c r="BD76" s="70"/>
      <c r="BE76" s="70"/>
      <c r="BF76" s="70"/>
      <c r="BG76" s="70" t="s">
        <v>119</v>
      </c>
      <c r="BH76" s="70" t="s">
        <v>94</v>
      </c>
      <c r="BI76" s="70"/>
      <c r="BJ76" s="70"/>
      <c r="BK76" s="72" t="s">
        <v>73</v>
      </c>
      <c r="BL76" s="72" t="s">
        <v>74</v>
      </c>
      <c r="BM76" s="49">
        <v>3</v>
      </c>
      <c r="BN76" s="60"/>
      <c r="BO76" s="36">
        <v>47</v>
      </c>
      <c r="BP76" s="61"/>
      <c r="BQ76" s="62"/>
      <c r="BR76" s="62"/>
      <c r="BS76" s="89"/>
      <c r="BT76" s="72" t="s">
        <v>105</v>
      </c>
      <c r="BV76" s="38"/>
    </row>
    <row r="77" spans="1:72" ht="26.25" customHeight="1">
      <c r="A77" s="46">
        <v>18</v>
      </c>
      <c r="B77" s="46">
        <v>569</v>
      </c>
      <c r="C77" s="68" t="s">
        <v>262</v>
      </c>
      <c r="D77" s="49">
        <v>3</v>
      </c>
      <c r="E77" s="49" t="str">
        <f t="shared" si="5"/>
        <v>1359SMGM0111</v>
      </c>
      <c r="F77" s="76">
        <v>1359</v>
      </c>
      <c r="G77" s="70" t="s">
        <v>253</v>
      </c>
      <c r="H77" s="49" t="s">
        <v>111</v>
      </c>
      <c r="I77" s="69" t="s">
        <v>207</v>
      </c>
      <c r="J77" s="53"/>
      <c r="K77" s="53"/>
      <c r="L77" s="46"/>
      <c r="M77" s="69">
        <v>1</v>
      </c>
      <c r="N77" s="46"/>
      <c r="O77" s="46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>
        <v>1</v>
      </c>
      <c r="AA77" s="70"/>
      <c r="AB77" s="70"/>
      <c r="AC77" s="70"/>
      <c r="AD77" s="70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>
        <v>110</v>
      </c>
      <c r="AQ77" s="55">
        <f>VLOOKUP(E77,'[1]LopHocPhan'!C$2:F$1412,4,FALSE)</f>
        <v>110</v>
      </c>
      <c r="AR77" s="56">
        <f t="shared" si="3"/>
        <v>0</v>
      </c>
      <c r="AS77" s="55"/>
      <c r="AT77" s="55"/>
      <c r="AU77" s="55">
        <f t="shared" si="4"/>
        <v>110</v>
      </c>
      <c r="AV77" s="71" t="s">
        <v>166</v>
      </c>
      <c r="AW77" s="55">
        <v>3</v>
      </c>
      <c r="AX77" s="55" t="s">
        <v>141</v>
      </c>
      <c r="AY77" s="72"/>
      <c r="AZ77" s="58" t="s">
        <v>264</v>
      </c>
      <c r="BA77" s="70"/>
      <c r="BB77" s="70"/>
      <c r="BC77" s="70"/>
      <c r="BD77" s="70"/>
      <c r="BE77" s="70"/>
      <c r="BF77" s="70"/>
      <c r="BG77" s="70" t="s">
        <v>119</v>
      </c>
      <c r="BH77" s="70" t="s">
        <v>99</v>
      </c>
      <c r="BI77" s="70"/>
      <c r="BJ77" s="70"/>
      <c r="BK77" s="72" t="s">
        <v>73</v>
      </c>
      <c r="BL77" s="72" t="s">
        <v>74</v>
      </c>
      <c r="BM77" s="49">
        <v>3</v>
      </c>
      <c r="BN77" s="60"/>
      <c r="BO77" s="36">
        <v>47</v>
      </c>
      <c r="BP77" s="61"/>
      <c r="BQ77" s="62"/>
      <c r="BR77" s="62"/>
      <c r="BS77" s="74"/>
      <c r="BT77" s="72" t="s">
        <v>105</v>
      </c>
    </row>
    <row r="78" spans="1:72" ht="26.25" customHeight="1">
      <c r="A78" s="46">
        <v>19</v>
      </c>
      <c r="B78" s="46">
        <v>582</v>
      </c>
      <c r="C78" s="68" t="s">
        <v>252</v>
      </c>
      <c r="D78" s="49">
        <v>3</v>
      </c>
      <c r="E78" s="49" t="str">
        <f t="shared" si="5"/>
        <v>1360SMGM0111</v>
      </c>
      <c r="F78" s="76">
        <v>1360</v>
      </c>
      <c r="G78" s="70" t="s">
        <v>253</v>
      </c>
      <c r="H78" s="49" t="s">
        <v>111</v>
      </c>
      <c r="I78" s="70" t="s">
        <v>265</v>
      </c>
      <c r="J78" s="53"/>
      <c r="K78" s="53"/>
      <c r="L78" s="46"/>
      <c r="M78" s="69">
        <v>1</v>
      </c>
      <c r="N78" s="46"/>
      <c r="O78" s="46"/>
      <c r="P78" s="70"/>
      <c r="Q78" s="70"/>
      <c r="R78" s="70"/>
      <c r="S78" s="70">
        <v>1</v>
      </c>
      <c r="T78" s="70"/>
      <c r="U78" s="70"/>
      <c r="V78" s="70"/>
      <c r="W78" s="70"/>
      <c r="X78" s="70"/>
      <c r="Y78" s="70"/>
      <c r="Z78" s="70"/>
      <c r="AA78" s="70"/>
      <c r="AB78" s="70">
        <v>1</v>
      </c>
      <c r="AC78" s="70"/>
      <c r="AD78" s="70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>
        <v>120</v>
      </c>
      <c r="AQ78" s="55">
        <f>VLOOKUP(E78,'[1]LopHocPhan'!C$2:F$1412,4,FALSE)</f>
        <v>106</v>
      </c>
      <c r="AR78" s="56">
        <f t="shared" si="3"/>
        <v>14</v>
      </c>
      <c r="AS78" s="55"/>
      <c r="AT78" s="55"/>
      <c r="AU78" s="55">
        <f t="shared" si="4"/>
        <v>106</v>
      </c>
      <c r="AV78" s="71" t="s">
        <v>163</v>
      </c>
      <c r="AW78" s="55">
        <v>3</v>
      </c>
      <c r="AX78" s="55" t="s">
        <v>256</v>
      </c>
      <c r="AY78" s="72"/>
      <c r="AZ78" s="72" t="s">
        <v>266</v>
      </c>
      <c r="BA78" s="70"/>
      <c r="BB78" s="70"/>
      <c r="BC78" s="70"/>
      <c r="BD78" s="70"/>
      <c r="BE78" s="70" t="s">
        <v>119</v>
      </c>
      <c r="BF78" s="70" t="s">
        <v>104</v>
      </c>
      <c r="BG78" s="70"/>
      <c r="BH78" s="70"/>
      <c r="BI78" s="70"/>
      <c r="BJ78" s="70"/>
      <c r="BK78" s="72" t="s">
        <v>73</v>
      </c>
      <c r="BL78" s="72" t="s">
        <v>74</v>
      </c>
      <c r="BM78" s="49">
        <v>3</v>
      </c>
      <c r="BN78" s="60"/>
      <c r="BO78" s="36">
        <v>47</v>
      </c>
      <c r="BP78" s="61"/>
      <c r="BQ78" s="62"/>
      <c r="BR78" s="62"/>
      <c r="BS78" s="74"/>
      <c r="BT78" s="72" t="s">
        <v>105</v>
      </c>
    </row>
    <row r="79" spans="1:72" ht="26.25" customHeight="1">
      <c r="A79" s="46">
        <v>20</v>
      </c>
      <c r="B79" s="46">
        <v>636</v>
      </c>
      <c r="C79" s="68" t="s">
        <v>252</v>
      </c>
      <c r="D79" s="49">
        <v>3</v>
      </c>
      <c r="E79" s="49" t="str">
        <f t="shared" si="5"/>
        <v>1361SMGM0111</v>
      </c>
      <c r="F79" s="76">
        <v>1361</v>
      </c>
      <c r="G79" s="70" t="s">
        <v>253</v>
      </c>
      <c r="H79" s="49" t="s">
        <v>111</v>
      </c>
      <c r="I79" s="70" t="s">
        <v>101</v>
      </c>
      <c r="J79" s="53"/>
      <c r="K79" s="53"/>
      <c r="L79" s="46"/>
      <c r="M79" s="69">
        <v>1</v>
      </c>
      <c r="N79" s="46"/>
      <c r="O79" s="46"/>
      <c r="P79" s="70"/>
      <c r="Q79" s="70"/>
      <c r="R79" s="70"/>
      <c r="S79" s="70"/>
      <c r="T79" s="70"/>
      <c r="U79" s="70"/>
      <c r="V79" s="70">
        <v>1</v>
      </c>
      <c r="W79" s="70"/>
      <c r="X79" s="70"/>
      <c r="Y79" s="70"/>
      <c r="Z79" s="70"/>
      <c r="AA79" s="70"/>
      <c r="AB79" s="70"/>
      <c r="AC79" s="70"/>
      <c r="AD79" s="70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>
        <v>120</v>
      </c>
      <c r="AQ79" s="55">
        <f>VLOOKUP(E79,'[1]LopHocPhan'!C$2:F$1412,4,FALSE)</f>
        <v>118</v>
      </c>
      <c r="AR79" s="56">
        <f t="shared" si="3"/>
        <v>2</v>
      </c>
      <c r="AS79" s="55"/>
      <c r="AT79" s="55"/>
      <c r="AU79" s="55">
        <f t="shared" si="4"/>
        <v>118</v>
      </c>
      <c r="AV79" s="71" t="s">
        <v>68</v>
      </c>
      <c r="AW79" s="55">
        <v>1</v>
      </c>
      <c r="AX79" s="55" t="s">
        <v>113</v>
      </c>
      <c r="AY79" s="72"/>
      <c r="AZ79" s="72" t="s">
        <v>267</v>
      </c>
      <c r="BA79" s="70"/>
      <c r="BB79" s="70"/>
      <c r="BC79" s="70"/>
      <c r="BD79" s="70"/>
      <c r="BE79" s="70"/>
      <c r="BF79" s="70"/>
      <c r="BG79" s="70" t="s">
        <v>115</v>
      </c>
      <c r="BH79" s="70" t="s">
        <v>155</v>
      </c>
      <c r="BI79" s="70"/>
      <c r="BJ79" s="70"/>
      <c r="BK79" s="72" t="s">
        <v>73</v>
      </c>
      <c r="BL79" s="72" t="s">
        <v>74</v>
      </c>
      <c r="BM79" s="49">
        <v>3</v>
      </c>
      <c r="BN79" s="60"/>
      <c r="BO79" s="36">
        <v>47</v>
      </c>
      <c r="BP79" s="61"/>
      <c r="BQ79" s="62"/>
      <c r="BR79" s="62"/>
      <c r="BS79" s="74"/>
      <c r="BT79" s="72" t="s">
        <v>105</v>
      </c>
    </row>
    <row r="80" spans="1:72" ht="26.25" customHeight="1">
      <c r="A80" s="46">
        <v>21</v>
      </c>
      <c r="B80" s="46">
        <v>637</v>
      </c>
      <c r="C80" s="68" t="s">
        <v>252</v>
      </c>
      <c r="D80" s="49">
        <v>3</v>
      </c>
      <c r="E80" s="49" t="str">
        <f t="shared" si="5"/>
        <v>1362SMGM0111</v>
      </c>
      <c r="F80" s="76">
        <v>1362</v>
      </c>
      <c r="G80" s="70" t="s">
        <v>253</v>
      </c>
      <c r="H80" s="49" t="s">
        <v>111</v>
      </c>
      <c r="I80" s="70" t="s">
        <v>101</v>
      </c>
      <c r="J80" s="53"/>
      <c r="K80" s="53"/>
      <c r="L80" s="46"/>
      <c r="M80" s="69">
        <v>1</v>
      </c>
      <c r="N80" s="46"/>
      <c r="O80" s="46"/>
      <c r="P80" s="70"/>
      <c r="Q80" s="70"/>
      <c r="R80" s="70"/>
      <c r="S80" s="70"/>
      <c r="T80" s="70"/>
      <c r="U80" s="70"/>
      <c r="V80" s="70">
        <v>1</v>
      </c>
      <c r="W80" s="70"/>
      <c r="X80" s="70"/>
      <c r="Y80" s="70"/>
      <c r="Z80" s="70"/>
      <c r="AA80" s="70"/>
      <c r="AB80" s="70"/>
      <c r="AC80" s="70"/>
      <c r="AD80" s="70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>
        <v>120</v>
      </c>
      <c r="AQ80" s="55">
        <f>VLOOKUP(E80,'[1]LopHocPhan'!C$2:F$1412,4,FALSE)</f>
        <v>98</v>
      </c>
      <c r="AR80" s="56">
        <f t="shared" si="3"/>
        <v>22</v>
      </c>
      <c r="AS80" s="55"/>
      <c r="AT80" s="55"/>
      <c r="AU80" s="55">
        <f t="shared" si="4"/>
        <v>98</v>
      </c>
      <c r="AV80" s="71" t="s">
        <v>68</v>
      </c>
      <c r="AW80" s="55">
        <v>1</v>
      </c>
      <c r="AX80" s="55" t="s">
        <v>268</v>
      </c>
      <c r="AY80" s="72"/>
      <c r="AZ80" s="72" t="s">
        <v>269</v>
      </c>
      <c r="BA80" s="70"/>
      <c r="BB80" s="70"/>
      <c r="BC80" s="70"/>
      <c r="BD80" s="70"/>
      <c r="BE80" s="70"/>
      <c r="BF80" s="70"/>
      <c r="BG80" s="70" t="s">
        <v>115</v>
      </c>
      <c r="BH80" s="70" t="s">
        <v>204</v>
      </c>
      <c r="BI80" s="70"/>
      <c r="BJ80" s="70"/>
      <c r="BK80" s="72" t="s">
        <v>73</v>
      </c>
      <c r="BL80" s="72" t="s">
        <v>74</v>
      </c>
      <c r="BM80" s="49">
        <v>3</v>
      </c>
      <c r="BN80" s="60"/>
      <c r="BO80" s="36">
        <v>47</v>
      </c>
      <c r="BP80" s="61"/>
      <c r="BQ80" s="62"/>
      <c r="BR80" s="62"/>
      <c r="BS80" s="74"/>
      <c r="BT80" s="72" t="s">
        <v>105</v>
      </c>
    </row>
    <row r="81" spans="1:72" ht="26.25" customHeight="1">
      <c r="A81" s="46">
        <v>22</v>
      </c>
      <c r="B81" s="46">
        <v>664</v>
      </c>
      <c r="C81" s="68" t="s">
        <v>252</v>
      </c>
      <c r="D81" s="49">
        <v>3</v>
      </c>
      <c r="E81" s="49" t="str">
        <f t="shared" si="5"/>
        <v>1363SMGM0111</v>
      </c>
      <c r="F81" s="76">
        <v>1363</v>
      </c>
      <c r="G81" s="70" t="s">
        <v>253</v>
      </c>
      <c r="H81" s="49" t="s">
        <v>111</v>
      </c>
      <c r="I81" s="69" t="s">
        <v>210</v>
      </c>
      <c r="J81" s="53"/>
      <c r="K81" s="53"/>
      <c r="L81" s="46"/>
      <c r="M81" s="69">
        <v>1</v>
      </c>
      <c r="N81" s="46"/>
      <c r="O81" s="46"/>
      <c r="P81" s="70"/>
      <c r="Q81" s="70"/>
      <c r="R81" s="70"/>
      <c r="S81" s="70"/>
      <c r="T81" s="70"/>
      <c r="U81" s="70"/>
      <c r="V81" s="70"/>
      <c r="W81" s="70"/>
      <c r="X81" s="70">
        <v>1</v>
      </c>
      <c r="Y81" s="70"/>
      <c r="Z81" s="70"/>
      <c r="AA81" s="70"/>
      <c r="AB81" s="70"/>
      <c r="AC81" s="70"/>
      <c r="AD81" s="70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>
        <v>110</v>
      </c>
      <c r="AQ81" s="55">
        <f>VLOOKUP(E81,'[1]LopHocPhan'!C$2:F$1412,4,FALSE)</f>
        <v>109</v>
      </c>
      <c r="AR81" s="56">
        <f t="shared" si="3"/>
        <v>1</v>
      </c>
      <c r="AS81" s="55"/>
      <c r="AT81" s="55"/>
      <c r="AU81" s="55">
        <f t="shared" si="4"/>
        <v>109</v>
      </c>
      <c r="AV81" s="71" t="s">
        <v>157</v>
      </c>
      <c r="AW81" s="55">
        <v>1</v>
      </c>
      <c r="AX81" s="55" t="s">
        <v>77</v>
      </c>
      <c r="AY81" s="72"/>
      <c r="AZ81" s="72" t="s">
        <v>270</v>
      </c>
      <c r="BA81" s="70" t="s">
        <v>115</v>
      </c>
      <c r="BB81" s="70" t="s">
        <v>94</v>
      </c>
      <c r="BC81" s="70"/>
      <c r="BD81" s="70"/>
      <c r="BE81" s="70"/>
      <c r="BF81" s="70"/>
      <c r="BG81" s="70"/>
      <c r="BH81" s="70"/>
      <c r="BI81" s="69"/>
      <c r="BJ81" s="70"/>
      <c r="BK81" s="72" t="s">
        <v>73</v>
      </c>
      <c r="BL81" s="72" t="s">
        <v>87</v>
      </c>
      <c r="BM81" s="49">
        <v>3</v>
      </c>
      <c r="BN81" s="60"/>
      <c r="BO81" s="36">
        <v>47</v>
      </c>
      <c r="BP81" s="61"/>
      <c r="BQ81" s="62"/>
      <c r="BR81" s="62"/>
      <c r="BS81" s="74"/>
      <c r="BT81" s="72" t="s">
        <v>105</v>
      </c>
    </row>
    <row r="82" spans="1:72" ht="26.25" customHeight="1">
      <c r="A82" s="46">
        <v>23</v>
      </c>
      <c r="B82" s="46">
        <v>665</v>
      </c>
      <c r="C82" s="68" t="s">
        <v>252</v>
      </c>
      <c r="D82" s="49">
        <v>3</v>
      </c>
      <c r="E82" s="49" t="str">
        <f t="shared" si="5"/>
        <v>1364SMGM0111</v>
      </c>
      <c r="F82" s="76">
        <v>1364</v>
      </c>
      <c r="G82" s="70" t="s">
        <v>253</v>
      </c>
      <c r="H82" s="49" t="s">
        <v>111</v>
      </c>
      <c r="I82" s="69" t="s">
        <v>210</v>
      </c>
      <c r="J82" s="53"/>
      <c r="K82" s="53"/>
      <c r="L82" s="46"/>
      <c r="M82" s="69">
        <v>1</v>
      </c>
      <c r="N82" s="46"/>
      <c r="O82" s="46"/>
      <c r="P82" s="70"/>
      <c r="Q82" s="70"/>
      <c r="R82" s="70"/>
      <c r="S82" s="70"/>
      <c r="T82" s="70"/>
      <c r="U82" s="70"/>
      <c r="V82" s="70"/>
      <c r="W82" s="70"/>
      <c r="X82" s="70">
        <v>1</v>
      </c>
      <c r="Y82" s="70"/>
      <c r="Z82" s="70"/>
      <c r="AA82" s="70"/>
      <c r="AB82" s="70"/>
      <c r="AC82" s="70"/>
      <c r="AD82" s="70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>
        <v>110</v>
      </c>
      <c r="AQ82" s="55">
        <f>VLOOKUP(E82,'[1]LopHocPhan'!C$2:F$1412,4,FALSE)</f>
        <v>90</v>
      </c>
      <c r="AR82" s="55"/>
      <c r="AS82" s="55" t="s">
        <v>271</v>
      </c>
      <c r="AT82" s="55"/>
      <c r="AU82" s="55">
        <f>AQ82+18</f>
        <v>108</v>
      </c>
      <c r="AV82" s="71" t="s">
        <v>157</v>
      </c>
      <c r="AW82" s="55">
        <v>1</v>
      </c>
      <c r="AX82" s="55" t="s">
        <v>106</v>
      </c>
      <c r="AY82" s="72"/>
      <c r="AZ82" s="72" t="s">
        <v>272</v>
      </c>
      <c r="BA82" s="70" t="s">
        <v>115</v>
      </c>
      <c r="BB82" s="70" t="s">
        <v>99</v>
      </c>
      <c r="BC82" s="70"/>
      <c r="BD82" s="70"/>
      <c r="BE82" s="70"/>
      <c r="BF82" s="70"/>
      <c r="BG82" s="70"/>
      <c r="BH82" s="70"/>
      <c r="BI82" s="69"/>
      <c r="BJ82" s="70"/>
      <c r="BK82" s="72" t="s">
        <v>73</v>
      </c>
      <c r="BL82" s="72" t="s">
        <v>87</v>
      </c>
      <c r="BM82" s="49">
        <v>3</v>
      </c>
      <c r="BN82" s="60" t="s">
        <v>273</v>
      </c>
      <c r="BO82" s="36">
        <v>47</v>
      </c>
      <c r="BP82" s="61"/>
      <c r="BQ82" s="62"/>
      <c r="BR82" s="62"/>
      <c r="BS82" s="74"/>
      <c r="BT82" s="72" t="s">
        <v>105</v>
      </c>
    </row>
    <row r="83" spans="1:74" ht="26.25" customHeight="1">
      <c r="A83" s="46">
        <v>24</v>
      </c>
      <c r="B83" s="46">
        <v>1227</v>
      </c>
      <c r="C83" s="83" t="s">
        <v>242</v>
      </c>
      <c r="D83" s="49">
        <v>2</v>
      </c>
      <c r="E83" s="49" t="str">
        <f t="shared" si="5"/>
        <v>1353SMGM0212</v>
      </c>
      <c r="F83" s="84">
        <v>1353</v>
      </c>
      <c r="G83" s="85" t="s">
        <v>274</v>
      </c>
      <c r="H83" s="77" t="s">
        <v>66</v>
      </c>
      <c r="I83" s="70" t="s">
        <v>219</v>
      </c>
      <c r="J83" s="53"/>
      <c r="K83" s="53"/>
      <c r="L83" s="46"/>
      <c r="M83" s="69"/>
      <c r="N83" s="46"/>
      <c r="O83" s="46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9"/>
      <c r="AF83" s="70"/>
      <c r="AG83" s="70"/>
      <c r="AH83" s="70"/>
      <c r="AI83" s="70"/>
      <c r="AJ83" s="70"/>
      <c r="AK83" s="70"/>
      <c r="AL83" s="70">
        <v>1</v>
      </c>
      <c r="AM83" s="70"/>
      <c r="AN83" s="70"/>
      <c r="AO83" s="70"/>
      <c r="AP83" s="78">
        <v>120</v>
      </c>
      <c r="AQ83" s="55">
        <f>VLOOKUP(E83,'[1]LopHocPhan'!C$2:F$1412,4,FALSE)</f>
        <v>114</v>
      </c>
      <c r="AR83" s="56">
        <f aca="true" t="shared" si="6" ref="AR83:AR115">AP83-AQ83</f>
        <v>6</v>
      </c>
      <c r="AS83" s="55"/>
      <c r="AT83" s="55"/>
      <c r="AU83" s="55">
        <f aca="true" t="shared" si="7" ref="AU83:AU115">AQ83</f>
        <v>114</v>
      </c>
      <c r="AV83" s="57" t="s">
        <v>84</v>
      </c>
      <c r="AW83" s="55">
        <v>2</v>
      </c>
      <c r="AX83" s="55" t="s">
        <v>106</v>
      </c>
      <c r="AY83" s="58" t="s">
        <v>172</v>
      </c>
      <c r="AZ83" s="72" t="s">
        <v>275</v>
      </c>
      <c r="BA83" s="70"/>
      <c r="BB83" s="70"/>
      <c r="BC83" s="70" t="s">
        <v>71</v>
      </c>
      <c r="BD83" s="70" t="s">
        <v>138</v>
      </c>
      <c r="BE83" s="70"/>
      <c r="BF83" s="70"/>
      <c r="BG83" s="70"/>
      <c r="BH83" s="70"/>
      <c r="BI83" s="70"/>
      <c r="BJ83" s="70"/>
      <c r="BK83" s="72" t="s">
        <v>73</v>
      </c>
      <c r="BL83" s="58" t="s">
        <v>87</v>
      </c>
      <c r="BM83" s="49">
        <v>3</v>
      </c>
      <c r="BN83" s="60"/>
      <c r="BO83" s="61">
        <v>15</v>
      </c>
      <c r="BP83" s="61"/>
      <c r="BQ83" s="79"/>
      <c r="BR83" s="62"/>
      <c r="BS83" s="74"/>
      <c r="BT83" s="72" t="s">
        <v>75</v>
      </c>
      <c r="BV83" s="38"/>
    </row>
    <row r="84" spans="1:74" ht="26.25" customHeight="1">
      <c r="A84" s="46">
        <v>25</v>
      </c>
      <c r="B84" s="46">
        <v>1240</v>
      </c>
      <c r="C84" s="83" t="s">
        <v>242</v>
      </c>
      <c r="D84" s="49">
        <v>2</v>
      </c>
      <c r="E84" s="49" t="str">
        <f t="shared" si="5"/>
        <v>1354SMGM0212</v>
      </c>
      <c r="F84" s="84">
        <v>1354</v>
      </c>
      <c r="G84" s="85" t="s">
        <v>274</v>
      </c>
      <c r="H84" s="77" t="s">
        <v>66</v>
      </c>
      <c r="I84" s="70" t="s">
        <v>276</v>
      </c>
      <c r="J84" s="53"/>
      <c r="K84" s="53"/>
      <c r="L84" s="46"/>
      <c r="M84" s="69"/>
      <c r="N84" s="46"/>
      <c r="O84" s="46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9"/>
      <c r="AF84" s="70"/>
      <c r="AG84" s="70"/>
      <c r="AH84" s="70"/>
      <c r="AI84" s="70">
        <v>1</v>
      </c>
      <c r="AJ84" s="70"/>
      <c r="AK84" s="70"/>
      <c r="AL84" s="70"/>
      <c r="AM84" s="70"/>
      <c r="AN84" s="70"/>
      <c r="AO84" s="70"/>
      <c r="AP84" s="78">
        <v>110</v>
      </c>
      <c r="AQ84" s="55">
        <f>VLOOKUP(E84,'[1]LopHocPhan'!C$2:F$1412,4,FALSE)</f>
        <v>85</v>
      </c>
      <c r="AR84" s="56">
        <f t="shared" si="6"/>
        <v>25</v>
      </c>
      <c r="AS84" s="55"/>
      <c r="AT84" s="55"/>
      <c r="AU84" s="55">
        <f t="shared" si="7"/>
        <v>85</v>
      </c>
      <c r="AV84" s="57" t="s">
        <v>76</v>
      </c>
      <c r="AW84" s="55">
        <v>2</v>
      </c>
      <c r="AX84" s="55" t="s">
        <v>81</v>
      </c>
      <c r="AY84" s="58" t="s">
        <v>172</v>
      </c>
      <c r="AZ84" s="72"/>
      <c r="BA84" s="70"/>
      <c r="BB84" s="70"/>
      <c r="BC84" s="70"/>
      <c r="BD84" s="70"/>
      <c r="BE84" s="70"/>
      <c r="BF84" s="70"/>
      <c r="BG84" s="70" t="s">
        <v>71</v>
      </c>
      <c r="BH84" s="70" t="s">
        <v>137</v>
      </c>
      <c r="BI84" s="70"/>
      <c r="BJ84" s="70"/>
      <c r="BK84" s="72" t="s">
        <v>73</v>
      </c>
      <c r="BL84" s="72" t="s">
        <v>74</v>
      </c>
      <c r="BM84" s="49">
        <v>3</v>
      </c>
      <c r="BN84" s="60"/>
      <c r="BO84" s="61">
        <v>15</v>
      </c>
      <c r="BP84" s="61"/>
      <c r="BQ84" s="79"/>
      <c r="BR84" s="62"/>
      <c r="BS84" s="74"/>
      <c r="BT84" s="72" t="s">
        <v>75</v>
      </c>
      <c r="BV84" s="38"/>
    </row>
    <row r="85" spans="1:74" ht="26.25" customHeight="1">
      <c r="A85" s="46">
        <v>1</v>
      </c>
      <c r="B85" s="46">
        <v>45</v>
      </c>
      <c r="C85" s="47" t="s">
        <v>277</v>
      </c>
      <c r="D85" s="48">
        <v>2</v>
      </c>
      <c r="E85" s="49" t="str">
        <f t="shared" si="5"/>
        <v>1351TSMG0511</v>
      </c>
      <c r="F85" s="50">
        <v>1351</v>
      </c>
      <c r="G85" s="51" t="s">
        <v>278</v>
      </c>
      <c r="H85" s="52" t="s">
        <v>66</v>
      </c>
      <c r="I85" s="53" t="s">
        <v>279</v>
      </c>
      <c r="J85" s="53"/>
      <c r="K85" s="53"/>
      <c r="L85" s="46">
        <v>1</v>
      </c>
      <c r="M85" s="46"/>
      <c r="N85" s="46"/>
      <c r="O85" s="46"/>
      <c r="P85" s="46"/>
      <c r="Q85" s="46"/>
      <c r="R85" s="46"/>
      <c r="S85" s="46">
        <v>1</v>
      </c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53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54">
        <v>60</v>
      </c>
      <c r="AQ85" s="55">
        <f>VLOOKUP(E85,'[1]LopHocPhan'!C$2:F$1412,4,FALSE)</f>
        <v>52</v>
      </c>
      <c r="AR85" s="56">
        <f t="shared" si="6"/>
        <v>8</v>
      </c>
      <c r="AS85" s="55"/>
      <c r="AT85" s="55"/>
      <c r="AU85" s="55">
        <f t="shared" si="7"/>
        <v>52</v>
      </c>
      <c r="AV85" s="57" t="s">
        <v>183</v>
      </c>
      <c r="AW85" s="55">
        <v>4</v>
      </c>
      <c r="AX85" s="55" t="s">
        <v>174</v>
      </c>
      <c r="AY85" s="58" t="s">
        <v>172</v>
      </c>
      <c r="AZ85" s="58"/>
      <c r="BA85" s="53" t="s">
        <v>93</v>
      </c>
      <c r="BB85" s="46" t="s">
        <v>201</v>
      </c>
      <c r="BC85" s="46"/>
      <c r="BD85" s="46"/>
      <c r="BE85" s="53"/>
      <c r="BF85" s="46"/>
      <c r="BG85" s="46"/>
      <c r="BH85" s="46"/>
      <c r="BI85" s="46"/>
      <c r="BJ85" s="46"/>
      <c r="BK85" s="58" t="s">
        <v>73</v>
      </c>
      <c r="BL85" s="72" t="s">
        <v>87</v>
      </c>
      <c r="BM85" s="59">
        <v>4</v>
      </c>
      <c r="BN85" s="60" t="s">
        <v>280</v>
      </c>
      <c r="BO85" s="36">
        <v>46</v>
      </c>
      <c r="BP85" s="61"/>
      <c r="BQ85" s="62"/>
      <c r="BR85" s="62"/>
      <c r="BS85" s="63"/>
      <c r="BT85" s="58" t="s">
        <v>75</v>
      </c>
      <c r="BV85" s="38"/>
    </row>
    <row r="86" spans="1:74" ht="26.25" customHeight="1">
      <c r="A86" s="46">
        <v>2</v>
      </c>
      <c r="B86" s="46">
        <v>46</v>
      </c>
      <c r="C86" s="47" t="s">
        <v>277</v>
      </c>
      <c r="D86" s="48">
        <v>2</v>
      </c>
      <c r="E86" s="49" t="str">
        <f t="shared" si="5"/>
        <v>1352TSMG0511</v>
      </c>
      <c r="F86" s="50">
        <v>1352</v>
      </c>
      <c r="G86" s="51" t="s">
        <v>278</v>
      </c>
      <c r="H86" s="52" t="s">
        <v>66</v>
      </c>
      <c r="I86" s="53" t="s">
        <v>279</v>
      </c>
      <c r="J86" s="53"/>
      <c r="K86" s="53"/>
      <c r="L86" s="46">
        <v>1</v>
      </c>
      <c r="M86" s="46"/>
      <c r="N86" s="46"/>
      <c r="O86" s="46"/>
      <c r="P86" s="46"/>
      <c r="Q86" s="46"/>
      <c r="R86" s="46"/>
      <c r="S86" s="46">
        <v>1</v>
      </c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53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54">
        <v>60</v>
      </c>
      <c r="AQ86" s="55">
        <f>VLOOKUP(E86,'[1]LopHocPhan'!C$2:F$1412,4,FALSE)</f>
        <v>59</v>
      </c>
      <c r="AR86" s="56">
        <f t="shared" si="6"/>
        <v>1</v>
      </c>
      <c r="AS86" s="55"/>
      <c r="AT86" s="55"/>
      <c r="AU86" s="55">
        <f t="shared" si="7"/>
        <v>59</v>
      </c>
      <c r="AV86" s="57" t="s">
        <v>102</v>
      </c>
      <c r="AW86" s="55">
        <v>4</v>
      </c>
      <c r="AX86" s="55" t="s">
        <v>82</v>
      </c>
      <c r="AY86" s="58" t="s">
        <v>172</v>
      </c>
      <c r="AZ86" s="58"/>
      <c r="BA86" s="46"/>
      <c r="BB86" s="46"/>
      <c r="BC86" s="46"/>
      <c r="BD86" s="46"/>
      <c r="BE86" s="53" t="s">
        <v>93</v>
      </c>
      <c r="BF86" s="46" t="s">
        <v>201</v>
      </c>
      <c r="BG86" s="46"/>
      <c r="BH86" s="46"/>
      <c r="BI86" s="46"/>
      <c r="BJ86" s="46"/>
      <c r="BK86" s="58" t="s">
        <v>73</v>
      </c>
      <c r="BL86" s="58" t="s">
        <v>74</v>
      </c>
      <c r="BM86" s="59">
        <v>4</v>
      </c>
      <c r="BN86" s="60" t="s">
        <v>281</v>
      </c>
      <c r="BO86" s="36">
        <v>46</v>
      </c>
      <c r="BP86" s="61"/>
      <c r="BQ86" s="62"/>
      <c r="BR86" s="62"/>
      <c r="BS86" s="63"/>
      <c r="BT86" s="58" t="s">
        <v>75</v>
      </c>
      <c r="BV86" s="38"/>
    </row>
    <row r="87" spans="1:74" ht="26.25" customHeight="1">
      <c r="A87" s="46">
        <v>3</v>
      </c>
      <c r="B87" s="46">
        <v>47</v>
      </c>
      <c r="C87" s="47" t="s">
        <v>277</v>
      </c>
      <c r="D87" s="48">
        <v>2</v>
      </c>
      <c r="E87" s="49" t="str">
        <f t="shared" si="5"/>
        <v>1353TSMG0511</v>
      </c>
      <c r="F87" s="50">
        <v>1353</v>
      </c>
      <c r="G87" s="51" t="s">
        <v>278</v>
      </c>
      <c r="H87" s="52" t="s">
        <v>66</v>
      </c>
      <c r="I87" s="53" t="s">
        <v>279</v>
      </c>
      <c r="J87" s="53"/>
      <c r="K87" s="53"/>
      <c r="L87" s="46">
        <v>1</v>
      </c>
      <c r="M87" s="46"/>
      <c r="N87" s="46"/>
      <c r="O87" s="46"/>
      <c r="P87" s="46"/>
      <c r="Q87" s="46"/>
      <c r="R87" s="46"/>
      <c r="S87" s="46">
        <v>1</v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53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54">
        <v>60</v>
      </c>
      <c r="AQ87" s="55">
        <f>VLOOKUP(E87,'[1]LopHocPhan'!C$2:F$1412,4,FALSE)</f>
        <v>60</v>
      </c>
      <c r="AR87" s="56">
        <f t="shared" si="6"/>
        <v>0</v>
      </c>
      <c r="AS87" s="55"/>
      <c r="AT87" s="55"/>
      <c r="AU87" s="55">
        <f t="shared" si="7"/>
        <v>60</v>
      </c>
      <c r="AV87" s="57" t="s">
        <v>188</v>
      </c>
      <c r="AW87" s="55">
        <v>2</v>
      </c>
      <c r="AX87" s="55" t="s">
        <v>72</v>
      </c>
      <c r="AY87" s="58" t="s">
        <v>172</v>
      </c>
      <c r="AZ87" s="58"/>
      <c r="BA87" s="46"/>
      <c r="BB87" s="46"/>
      <c r="BC87" s="46"/>
      <c r="BD87" s="46"/>
      <c r="BE87" s="53"/>
      <c r="BF87" s="46"/>
      <c r="BG87" s="46"/>
      <c r="BH87" s="46"/>
      <c r="BI87" s="53" t="s">
        <v>71</v>
      </c>
      <c r="BJ87" s="46" t="s">
        <v>184</v>
      </c>
      <c r="BK87" s="58" t="s">
        <v>73</v>
      </c>
      <c r="BL87" s="58" t="s">
        <v>74</v>
      </c>
      <c r="BM87" s="59">
        <v>4</v>
      </c>
      <c r="BN87" s="60"/>
      <c r="BO87" s="36">
        <v>46</v>
      </c>
      <c r="BP87" s="61"/>
      <c r="BQ87" s="62"/>
      <c r="BR87" s="62"/>
      <c r="BS87" s="63"/>
      <c r="BT87" s="58" t="s">
        <v>75</v>
      </c>
      <c r="BV87" s="38"/>
    </row>
    <row r="88" spans="1:74" ht="22.5" customHeight="1">
      <c r="A88" s="46">
        <v>4</v>
      </c>
      <c r="B88" s="46">
        <v>48</v>
      </c>
      <c r="C88" s="47" t="s">
        <v>277</v>
      </c>
      <c r="D88" s="48">
        <v>2</v>
      </c>
      <c r="E88" s="49" t="str">
        <f t="shared" si="5"/>
        <v>1354TSMG0511</v>
      </c>
      <c r="F88" s="50">
        <v>1354</v>
      </c>
      <c r="G88" s="51" t="s">
        <v>278</v>
      </c>
      <c r="H88" s="52" t="s">
        <v>66</v>
      </c>
      <c r="I88" s="53" t="s">
        <v>279</v>
      </c>
      <c r="J88" s="53"/>
      <c r="K88" s="53"/>
      <c r="L88" s="46">
        <v>1</v>
      </c>
      <c r="M88" s="46"/>
      <c r="N88" s="46"/>
      <c r="O88" s="46"/>
      <c r="P88" s="46"/>
      <c r="Q88" s="46"/>
      <c r="R88" s="46"/>
      <c r="S88" s="46">
        <v>1</v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53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54">
        <v>60</v>
      </c>
      <c r="AQ88" s="55">
        <f>VLOOKUP(E88,'[1]LopHocPhan'!C$2:F$1412,4,FALSE)</f>
        <v>54</v>
      </c>
      <c r="AR88" s="56">
        <f t="shared" si="6"/>
        <v>6</v>
      </c>
      <c r="AS88" s="55"/>
      <c r="AT88" s="55"/>
      <c r="AU88" s="55">
        <f t="shared" si="7"/>
        <v>54</v>
      </c>
      <c r="AV88" s="57" t="s">
        <v>91</v>
      </c>
      <c r="AW88" s="55">
        <v>2</v>
      </c>
      <c r="AX88" s="55" t="s">
        <v>118</v>
      </c>
      <c r="AY88" s="58" t="s">
        <v>172</v>
      </c>
      <c r="AZ88" s="58"/>
      <c r="BA88" s="46"/>
      <c r="BB88" s="46"/>
      <c r="BC88" s="46"/>
      <c r="BD88" s="46"/>
      <c r="BE88" s="53"/>
      <c r="BF88" s="46"/>
      <c r="BG88" s="46"/>
      <c r="BH88" s="46"/>
      <c r="BI88" s="53" t="s">
        <v>71</v>
      </c>
      <c r="BJ88" s="46" t="s">
        <v>187</v>
      </c>
      <c r="BK88" s="58" t="s">
        <v>73</v>
      </c>
      <c r="BL88" s="58" t="s">
        <v>74</v>
      </c>
      <c r="BM88" s="59">
        <v>4</v>
      </c>
      <c r="BN88" s="60"/>
      <c r="BO88" s="36">
        <v>46</v>
      </c>
      <c r="BP88" s="61"/>
      <c r="BQ88" s="62"/>
      <c r="BR88" s="62"/>
      <c r="BS88" s="63"/>
      <c r="BT88" s="58" t="s">
        <v>75</v>
      </c>
      <c r="BV88" s="38"/>
    </row>
    <row r="89" spans="1:74" ht="22.5" customHeight="1">
      <c r="A89" s="46">
        <v>5</v>
      </c>
      <c r="B89" s="46">
        <v>49</v>
      </c>
      <c r="C89" s="47" t="s">
        <v>277</v>
      </c>
      <c r="D89" s="48">
        <v>2</v>
      </c>
      <c r="E89" s="49" t="str">
        <f t="shared" si="5"/>
        <v>1355TSMG0511</v>
      </c>
      <c r="F89" s="50">
        <v>1355</v>
      </c>
      <c r="G89" s="51" t="s">
        <v>278</v>
      </c>
      <c r="H89" s="52" t="s">
        <v>66</v>
      </c>
      <c r="I89" s="53" t="s">
        <v>279</v>
      </c>
      <c r="J89" s="53"/>
      <c r="K89" s="53"/>
      <c r="L89" s="46">
        <v>1</v>
      </c>
      <c r="M89" s="46"/>
      <c r="N89" s="46"/>
      <c r="O89" s="46"/>
      <c r="P89" s="46"/>
      <c r="Q89" s="46"/>
      <c r="R89" s="46"/>
      <c r="S89" s="46">
        <v>1</v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53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54">
        <v>60</v>
      </c>
      <c r="AQ89" s="55">
        <f>VLOOKUP(E89,'[1]LopHocPhan'!C$2:F$1412,4,FALSE)</f>
        <v>59</v>
      </c>
      <c r="AR89" s="56">
        <f t="shared" si="6"/>
        <v>1</v>
      </c>
      <c r="AS89" s="55"/>
      <c r="AT89" s="55"/>
      <c r="AU89" s="55">
        <f t="shared" si="7"/>
        <v>59</v>
      </c>
      <c r="AV89" s="57" t="s">
        <v>76</v>
      </c>
      <c r="AW89" s="55">
        <v>4</v>
      </c>
      <c r="AX89" s="55" t="s">
        <v>118</v>
      </c>
      <c r="AY89" s="58" t="s">
        <v>172</v>
      </c>
      <c r="AZ89" s="58"/>
      <c r="BA89" s="46"/>
      <c r="BB89" s="46"/>
      <c r="BC89" s="46"/>
      <c r="BD89" s="46"/>
      <c r="BE89" s="80"/>
      <c r="BF89" s="50"/>
      <c r="BG89" s="53" t="s">
        <v>93</v>
      </c>
      <c r="BH89" s="46" t="s">
        <v>120</v>
      </c>
      <c r="BI89" s="46"/>
      <c r="BJ89" s="46"/>
      <c r="BK89" s="58" t="s">
        <v>73</v>
      </c>
      <c r="BL89" s="58" t="s">
        <v>74</v>
      </c>
      <c r="BM89" s="59">
        <v>4</v>
      </c>
      <c r="BN89" s="60"/>
      <c r="BO89" s="36">
        <v>46</v>
      </c>
      <c r="BP89" s="61"/>
      <c r="BQ89" s="62"/>
      <c r="BR89" s="62"/>
      <c r="BS89" s="63"/>
      <c r="BT89" s="58" t="s">
        <v>75</v>
      </c>
      <c r="BV89" s="38"/>
    </row>
    <row r="90" spans="1:74" ht="22.5" customHeight="1">
      <c r="A90" s="46">
        <v>6</v>
      </c>
      <c r="B90" s="46">
        <v>50</v>
      </c>
      <c r="C90" s="47" t="s">
        <v>277</v>
      </c>
      <c r="D90" s="48">
        <v>2</v>
      </c>
      <c r="E90" s="49" t="str">
        <f t="shared" si="5"/>
        <v>1356TSMG0511</v>
      </c>
      <c r="F90" s="50">
        <v>1356</v>
      </c>
      <c r="G90" s="51" t="s">
        <v>278</v>
      </c>
      <c r="H90" s="52" t="s">
        <v>66</v>
      </c>
      <c r="I90" s="53" t="s">
        <v>279</v>
      </c>
      <c r="J90" s="53"/>
      <c r="K90" s="53"/>
      <c r="L90" s="46">
        <v>1</v>
      </c>
      <c r="M90" s="46"/>
      <c r="N90" s="46"/>
      <c r="O90" s="46"/>
      <c r="P90" s="46"/>
      <c r="Q90" s="46"/>
      <c r="R90" s="46"/>
      <c r="S90" s="46">
        <v>1</v>
      </c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53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54">
        <v>60</v>
      </c>
      <c r="AQ90" s="55">
        <f>VLOOKUP(E90,'[1]LopHocPhan'!C$2:F$1412,4,FALSE)</f>
        <v>59</v>
      </c>
      <c r="AR90" s="56">
        <f t="shared" si="6"/>
        <v>1</v>
      </c>
      <c r="AS90" s="55"/>
      <c r="AT90" s="55"/>
      <c r="AU90" s="55">
        <f t="shared" si="7"/>
        <v>59</v>
      </c>
      <c r="AV90" s="57" t="s">
        <v>163</v>
      </c>
      <c r="AW90" s="55">
        <v>4</v>
      </c>
      <c r="AX90" s="55" t="s">
        <v>79</v>
      </c>
      <c r="AY90" s="58" t="s">
        <v>172</v>
      </c>
      <c r="AZ90" s="58"/>
      <c r="BA90" s="46"/>
      <c r="BB90" s="46"/>
      <c r="BC90" s="46"/>
      <c r="BD90" s="46"/>
      <c r="BE90" s="53" t="s">
        <v>93</v>
      </c>
      <c r="BF90" s="46" t="s">
        <v>282</v>
      </c>
      <c r="BG90" s="46"/>
      <c r="BH90" s="46"/>
      <c r="BI90" s="46"/>
      <c r="BJ90" s="46"/>
      <c r="BK90" s="58" t="s">
        <v>73</v>
      </c>
      <c r="BL90" s="58" t="s">
        <v>74</v>
      </c>
      <c r="BM90" s="59">
        <v>4</v>
      </c>
      <c r="BN90" s="60"/>
      <c r="BO90" s="36">
        <v>46</v>
      </c>
      <c r="BP90" s="61"/>
      <c r="BQ90" s="62"/>
      <c r="BR90" s="62"/>
      <c r="BS90" s="63"/>
      <c r="BT90" s="58" t="s">
        <v>75</v>
      </c>
      <c r="BV90" s="38"/>
    </row>
    <row r="91" spans="1:72" ht="30" customHeight="1">
      <c r="A91" s="46">
        <v>7</v>
      </c>
      <c r="B91" s="46">
        <v>368</v>
      </c>
      <c r="C91" s="64" t="s">
        <v>283</v>
      </c>
      <c r="D91" s="48">
        <v>2</v>
      </c>
      <c r="E91" s="49" t="str">
        <f t="shared" si="5"/>
        <v>1351TSMG2521</v>
      </c>
      <c r="F91" s="50">
        <v>1351</v>
      </c>
      <c r="G91" s="74" t="s">
        <v>284</v>
      </c>
      <c r="H91" s="52" t="s">
        <v>66</v>
      </c>
      <c r="I91" s="53" t="s">
        <v>285</v>
      </c>
      <c r="J91" s="53"/>
      <c r="K91" s="53"/>
      <c r="L91" s="46">
        <v>1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>
        <v>1</v>
      </c>
      <c r="AC91" s="46"/>
      <c r="AD91" s="46"/>
      <c r="AE91" s="53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54">
        <v>80</v>
      </c>
      <c r="AQ91" s="55">
        <f>VLOOKUP(E91,'[1]LopHocPhan'!C$2:F$1412,4,FALSE)</f>
        <v>80</v>
      </c>
      <c r="AR91" s="56">
        <f t="shared" si="6"/>
        <v>0</v>
      </c>
      <c r="AS91" s="55"/>
      <c r="AT91" s="55"/>
      <c r="AU91" s="55">
        <f t="shared" si="7"/>
        <v>80</v>
      </c>
      <c r="AV91" s="57" t="s">
        <v>76</v>
      </c>
      <c r="AW91" s="55">
        <v>4</v>
      </c>
      <c r="AX91" s="55" t="s">
        <v>158</v>
      </c>
      <c r="AY91" s="58"/>
      <c r="AZ91" s="58"/>
      <c r="BA91" s="46"/>
      <c r="BB91" s="46"/>
      <c r="BC91" s="46"/>
      <c r="BD91" s="46"/>
      <c r="BE91" s="46"/>
      <c r="BF91" s="46"/>
      <c r="BG91" s="46" t="s">
        <v>93</v>
      </c>
      <c r="BH91" s="46" t="s">
        <v>135</v>
      </c>
      <c r="BI91" s="46"/>
      <c r="BJ91" s="46"/>
      <c r="BK91" s="58" t="s">
        <v>73</v>
      </c>
      <c r="BL91" s="58" t="s">
        <v>74</v>
      </c>
      <c r="BM91" s="48">
        <v>4</v>
      </c>
      <c r="BN91" s="60" t="s">
        <v>286</v>
      </c>
      <c r="BO91" s="36">
        <v>46</v>
      </c>
      <c r="BP91" s="61"/>
      <c r="BQ91" s="62"/>
      <c r="BR91" s="62"/>
      <c r="BS91" s="63"/>
      <c r="BT91" s="58" t="s">
        <v>75</v>
      </c>
    </row>
    <row r="92" spans="1:72" ht="30" customHeight="1">
      <c r="A92" s="46">
        <v>8</v>
      </c>
      <c r="B92" s="46">
        <v>369</v>
      </c>
      <c r="C92" s="64" t="s">
        <v>283</v>
      </c>
      <c r="D92" s="48">
        <v>2</v>
      </c>
      <c r="E92" s="49" t="str">
        <f t="shared" si="5"/>
        <v>1352TSMG2521</v>
      </c>
      <c r="F92" s="50">
        <v>1352</v>
      </c>
      <c r="G92" s="74" t="s">
        <v>284</v>
      </c>
      <c r="H92" s="52" t="s">
        <v>66</v>
      </c>
      <c r="I92" s="53" t="s">
        <v>285</v>
      </c>
      <c r="J92" s="53"/>
      <c r="K92" s="53"/>
      <c r="L92" s="46">
        <v>1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>
        <v>1</v>
      </c>
      <c r="AC92" s="46"/>
      <c r="AD92" s="46"/>
      <c r="AE92" s="53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54">
        <v>75</v>
      </c>
      <c r="AQ92" s="55">
        <f>VLOOKUP(E92,'[1]LopHocPhan'!C$2:F$1412,4,FALSE)</f>
        <v>69</v>
      </c>
      <c r="AR92" s="56">
        <f t="shared" si="6"/>
        <v>6</v>
      </c>
      <c r="AS92" s="55"/>
      <c r="AT92" s="55"/>
      <c r="AU92" s="55">
        <f t="shared" si="7"/>
        <v>69</v>
      </c>
      <c r="AV92" s="57" t="s">
        <v>183</v>
      </c>
      <c r="AW92" s="55">
        <v>4</v>
      </c>
      <c r="AX92" s="55" t="s">
        <v>158</v>
      </c>
      <c r="AY92" s="72"/>
      <c r="AZ92" s="58"/>
      <c r="BA92" s="46" t="s">
        <v>93</v>
      </c>
      <c r="BB92" s="46" t="s">
        <v>287</v>
      </c>
      <c r="BC92" s="46"/>
      <c r="BD92" s="46"/>
      <c r="BE92" s="46"/>
      <c r="BF92" s="46"/>
      <c r="BG92" s="50"/>
      <c r="BH92" s="50"/>
      <c r="BI92" s="46"/>
      <c r="BJ92" s="46"/>
      <c r="BK92" s="58" t="s">
        <v>73</v>
      </c>
      <c r="BL92" s="72" t="s">
        <v>87</v>
      </c>
      <c r="BM92" s="48">
        <v>4</v>
      </c>
      <c r="BN92" s="60" t="s">
        <v>286</v>
      </c>
      <c r="BO92" s="36">
        <v>46</v>
      </c>
      <c r="BP92" s="61"/>
      <c r="BQ92" s="62"/>
      <c r="BR92" s="62"/>
      <c r="BS92" s="63"/>
      <c r="BT92" s="58" t="s">
        <v>75</v>
      </c>
    </row>
    <row r="93" spans="1:74" ht="22.5" customHeight="1">
      <c r="A93" s="46">
        <v>9</v>
      </c>
      <c r="B93" s="46">
        <v>1263</v>
      </c>
      <c r="C93" s="68" t="s">
        <v>288</v>
      </c>
      <c r="D93" s="49">
        <v>3</v>
      </c>
      <c r="E93" s="49" t="str">
        <f t="shared" si="5"/>
        <v>1351TSMG0912</v>
      </c>
      <c r="F93" s="84">
        <v>1351</v>
      </c>
      <c r="G93" s="90" t="s">
        <v>289</v>
      </c>
      <c r="H93" s="77" t="s">
        <v>111</v>
      </c>
      <c r="I93" s="70" t="s">
        <v>290</v>
      </c>
      <c r="J93" s="53"/>
      <c r="K93" s="53"/>
      <c r="L93" s="46"/>
      <c r="M93" s="69"/>
      <c r="N93" s="46"/>
      <c r="O93" s="46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9"/>
      <c r="AF93" s="70"/>
      <c r="AG93" s="70"/>
      <c r="AH93" s="70"/>
      <c r="AI93" s="70"/>
      <c r="AJ93" s="70">
        <v>1</v>
      </c>
      <c r="AK93" s="70"/>
      <c r="AL93" s="70"/>
      <c r="AM93" s="70"/>
      <c r="AN93" s="70"/>
      <c r="AO93" s="70"/>
      <c r="AP93" s="78">
        <v>65</v>
      </c>
      <c r="AQ93" s="55">
        <f>VLOOKUP(E93,'[1]LopHocPhan'!C$2:F$1412,4,FALSE)</f>
        <v>56</v>
      </c>
      <c r="AR93" s="56">
        <f t="shared" si="6"/>
        <v>9</v>
      </c>
      <c r="AS93" s="55"/>
      <c r="AT93" s="55"/>
      <c r="AU93" s="55">
        <f t="shared" si="7"/>
        <v>56</v>
      </c>
      <c r="AV93" s="57" t="s">
        <v>183</v>
      </c>
      <c r="AW93" s="55">
        <v>3</v>
      </c>
      <c r="AX93" s="55" t="s">
        <v>79</v>
      </c>
      <c r="AY93" s="72"/>
      <c r="AZ93" s="72"/>
      <c r="BA93" s="70" t="s">
        <v>119</v>
      </c>
      <c r="BB93" s="70" t="s">
        <v>120</v>
      </c>
      <c r="BC93" s="70"/>
      <c r="BD93" s="70"/>
      <c r="BE93" s="70"/>
      <c r="BF93" s="70"/>
      <c r="BG93" s="70"/>
      <c r="BH93" s="70"/>
      <c r="BI93" s="70"/>
      <c r="BJ93" s="70"/>
      <c r="BK93" s="72" t="s">
        <v>73</v>
      </c>
      <c r="BL93" s="72" t="s">
        <v>87</v>
      </c>
      <c r="BM93" s="49">
        <v>4</v>
      </c>
      <c r="BN93" s="60"/>
      <c r="BO93" s="61">
        <v>16</v>
      </c>
      <c r="BP93" s="61"/>
      <c r="BQ93" s="79"/>
      <c r="BR93" s="62"/>
      <c r="BS93" s="74"/>
      <c r="BT93" s="72" t="s">
        <v>75</v>
      </c>
      <c r="BV93" s="38"/>
    </row>
    <row r="94" spans="1:72" ht="33" customHeight="1">
      <c r="A94" s="46">
        <v>1</v>
      </c>
      <c r="B94" s="46">
        <v>29</v>
      </c>
      <c r="C94" s="50" t="s">
        <v>291</v>
      </c>
      <c r="D94" s="52">
        <v>2</v>
      </c>
      <c r="E94" s="49" t="str">
        <f t="shared" si="5"/>
        <v>1351TMKT0211</v>
      </c>
      <c r="F94" s="50">
        <v>1351</v>
      </c>
      <c r="G94" s="87" t="s">
        <v>292</v>
      </c>
      <c r="H94" s="52" t="s">
        <v>66</v>
      </c>
      <c r="I94" s="53" t="s">
        <v>67</v>
      </c>
      <c r="J94" s="53"/>
      <c r="K94" s="53"/>
      <c r="L94" s="46">
        <v>1</v>
      </c>
      <c r="M94" s="46"/>
      <c r="N94" s="46"/>
      <c r="O94" s="46"/>
      <c r="P94" s="46">
        <v>1</v>
      </c>
      <c r="Q94" s="46"/>
      <c r="R94" s="46">
        <v>1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53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54">
        <v>110</v>
      </c>
      <c r="AQ94" s="55">
        <f>VLOOKUP(E94,'[1]LopHocPhan'!C$2:F$1412,4,FALSE)</f>
        <v>71</v>
      </c>
      <c r="AR94" s="56">
        <f t="shared" si="6"/>
        <v>39</v>
      </c>
      <c r="AS94" s="55"/>
      <c r="AT94" s="55"/>
      <c r="AU94" s="55">
        <f t="shared" si="7"/>
        <v>71</v>
      </c>
      <c r="AV94" s="57" t="s">
        <v>157</v>
      </c>
      <c r="AW94" s="55">
        <v>4</v>
      </c>
      <c r="AX94" s="55" t="s">
        <v>171</v>
      </c>
      <c r="AY94" s="72"/>
      <c r="AZ94" s="58"/>
      <c r="BA94" s="46" t="s">
        <v>93</v>
      </c>
      <c r="BB94" s="46" t="s">
        <v>118</v>
      </c>
      <c r="BC94" s="46"/>
      <c r="BD94" s="46"/>
      <c r="BE94" s="46"/>
      <c r="BF94" s="46"/>
      <c r="BG94" s="46"/>
      <c r="BH94" s="46"/>
      <c r="BI94" s="46"/>
      <c r="BJ94" s="46"/>
      <c r="BK94" s="58" t="s">
        <v>73</v>
      </c>
      <c r="BL94" s="72" t="s">
        <v>87</v>
      </c>
      <c r="BM94" s="59">
        <v>5</v>
      </c>
      <c r="BN94" s="60"/>
      <c r="BO94" s="36">
        <v>46</v>
      </c>
      <c r="BP94" s="61"/>
      <c r="BQ94" s="62"/>
      <c r="BR94" s="62"/>
      <c r="BS94" s="63"/>
      <c r="BT94" s="58" t="s">
        <v>75</v>
      </c>
    </row>
    <row r="95" spans="1:72" ht="33" customHeight="1">
      <c r="A95" s="46">
        <v>2</v>
      </c>
      <c r="B95" s="46">
        <v>30</v>
      </c>
      <c r="C95" s="50" t="s">
        <v>291</v>
      </c>
      <c r="D95" s="52">
        <v>2</v>
      </c>
      <c r="E95" s="49" t="str">
        <f t="shared" si="5"/>
        <v>1352TMKT0211</v>
      </c>
      <c r="F95" s="50">
        <v>1352</v>
      </c>
      <c r="G95" s="87" t="s">
        <v>292</v>
      </c>
      <c r="H95" s="52" t="s">
        <v>66</v>
      </c>
      <c r="I95" s="53" t="s">
        <v>67</v>
      </c>
      <c r="J95" s="53"/>
      <c r="K95" s="53"/>
      <c r="L95" s="46">
        <v>1</v>
      </c>
      <c r="M95" s="46"/>
      <c r="N95" s="46"/>
      <c r="O95" s="46"/>
      <c r="P95" s="46">
        <v>1</v>
      </c>
      <c r="Q95" s="46"/>
      <c r="R95" s="46">
        <v>1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53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54">
        <v>110</v>
      </c>
      <c r="AQ95" s="55">
        <f>VLOOKUP(E95,'[1]LopHocPhan'!C$2:F$1412,4,FALSE)</f>
        <v>106</v>
      </c>
      <c r="AR95" s="56">
        <f t="shared" si="6"/>
        <v>4</v>
      </c>
      <c r="AS95" s="55"/>
      <c r="AT95" s="55"/>
      <c r="AU95" s="55">
        <f t="shared" si="7"/>
        <v>106</v>
      </c>
      <c r="AV95" s="57" t="s">
        <v>136</v>
      </c>
      <c r="AW95" s="55">
        <v>4</v>
      </c>
      <c r="AX95" s="55" t="s">
        <v>106</v>
      </c>
      <c r="AY95" s="72"/>
      <c r="AZ95" s="72" t="s">
        <v>293</v>
      </c>
      <c r="BA95" s="46" t="s">
        <v>93</v>
      </c>
      <c r="BB95" s="46" t="s">
        <v>174</v>
      </c>
      <c r="BC95" s="46"/>
      <c r="BD95" s="46"/>
      <c r="BE95" s="46"/>
      <c r="BF95" s="46"/>
      <c r="BG95" s="91"/>
      <c r="BH95" s="91"/>
      <c r="BI95" s="46"/>
      <c r="BJ95" s="46"/>
      <c r="BK95" s="58" t="s">
        <v>73</v>
      </c>
      <c r="BL95" s="72" t="s">
        <v>87</v>
      </c>
      <c r="BM95" s="59">
        <v>5</v>
      </c>
      <c r="BN95" s="60"/>
      <c r="BO95" s="36">
        <v>46</v>
      </c>
      <c r="BP95" s="61"/>
      <c r="BQ95" s="62"/>
      <c r="BR95" s="62"/>
      <c r="BS95" s="63"/>
      <c r="BT95" s="58" t="s">
        <v>75</v>
      </c>
    </row>
    <row r="96" spans="1:72" ht="22.5" customHeight="1">
      <c r="A96" s="46">
        <v>3</v>
      </c>
      <c r="B96" s="46">
        <v>31</v>
      </c>
      <c r="C96" s="50" t="s">
        <v>291</v>
      </c>
      <c r="D96" s="52">
        <v>2</v>
      </c>
      <c r="E96" s="49" t="str">
        <f t="shared" si="5"/>
        <v>1353TMKT0211</v>
      </c>
      <c r="F96" s="50">
        <v>1353</v>
      </c>
      <c r="G96" s="87" t="s">
        <v>292</v>
      </c>
      <c r="H96" s="52" t="s">
        <v>66</v>
      </c>
      <c r="I96" s="53" t="s">
        <v>67</v>
      </c>
      <c r="J96" s="53"/>
      <c r="K96" s="53"/>
      <c r="L96" s="46">
        <v>1</v>
      </c>
      <c r="M96" s="46"/>
      <c r="N96" s="46"/>
      <c r="O96" s="46"/>
      <c r="P96" s="46">
        <v>1</v>
      </c>
      <c r="Q96" s="46"/>
      <c r="R96" s="46">
        <v>1</v>
      </c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53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54">
        <v>110</v>
      </c>
      <c r="AQ96" s="55">
        <f>VLOOKUP(E96,'[1]LopHocPhan'!C$2:F$1412,4,FALSE)</f>
        <v>110</v>
      </c>
      <c r="AR96" s="56">
        <f t="shared" si="6"/>
        <v>0</v>
      </c>
      <c r="AS96" s="55"/>
      <c r="AT96" s="55"/>
      <c r="AU96" s="55">
        <f t="shared" si="7"/>
        <v>110</v>
      </c>
      <c r="AV96" s="57" t="s">
        <v>163</v>
      </c>
      <c r="AW96" s="55">
        <v>4</v>
      </c>
      <c r="AX96" s="55" t="s">
        <v>141</v>
      </c>
      <c r="AY96" s="58"/>
      <c r="AZ96" s="58" t="s">
        <v>264</v>
      </c>
      <c r="BA96" s="46"/>
      <c r="BB96" s="46"/>
      <c r="BC96" s="46"/>
      <c r="BD96" s="46"/>
      <c r="BE96" s="46" t="s">
        <v>93</v>
      </c>
      <c r="BF96" s="46" t="s">
        <v>118</v>
      </c>
      <c r="BG96" s="46"/>
      <c r="BH96" s="46"/>
      <c r="BI96" s="46"/>
      <c r="BJ96" s="46"/>
      <c r="BK96" s="58" t="s">
        <v>73</v>
      </c>
      <c r="BL96" s="58" t="s">
        <v>74</v>
      </c>
      <c r="BM96" s="59">
        <v>5</v>
      </c>
      <c r="BN96" s="60"/>
      <c r="BO96" s="36">
        <v>46</v>
      </c>
      <c r="BP96" s="61"/>
      <c r="BQ96" s="62"/>
      <c r="BR96" s="62"/>
      <c r="BS96" s="63"/>
      <c r="BT96" s="58" t="s">
        <v>75</v>
      </c>
    </row>
    <row r="97" spans="1:74" ht="22.5" customHeight="1">
      <c r="A97" s="46">
        <v>4</v>
      </c>
      <c r="B97" s="46">
        <v>39</v>
      </c>
      <c r="C97" s="47" t="s">
        <v>294</v>
      </c>
      <c r="D97" s="48">
        <v>3</v>
      </c>
      <c r="E97" s="49" t="str">
        <f t="shared" si="5"/>
        <v>1351TMKT0511</v>
      </c>
      <c r="F97" s="50">
        <v>1351</v>
      </c>
      <c r="G97" s="51" t="s">
        <v>295</v>
      </c>
      <c r="H97" s="52" t="s">
        <v>111</v>
      </c>
      <c r="I97" s="53" t="s">
        <v>279</v>
      </c>
      <c r="J97" s="53"/>
      <c r="K97" s="53"/>
      <c r="L97" s="46">
        <v>1</v>
      </c>
      <c r="M97" s="46"/>
      <c r="N97" s="46"/>
      <c r="O97" s="46"/>
      <c r="P97" s="46"/>
      <c r="Q97" s="46"/>
      <c r="R97" s="46"/>
      <c r="S97" s="46">
        <v>1</v>
      </c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53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54">
        <v>60</v>
      </c>
      <c r="AQ97" s="55">
        <f>VLOOKUP(E97,'[1]LopHocPhan'!C$2:F$1412,4,FALSE)</f>
        <v>57</v>
      </c>
      <c r="AR97" s="56">
        <f t="shared" si="6"/>
        <v>3</v>
      </c>
      <c r="AS97" s="55"/>
      <c r="AT97" s="55"/>
      <c r="AU97" s="55">
        <f t="shared" si="7"/>
        <v>57</v>
      </c>
      <c r="AV97" s="57" t="s">
        <v>123</v>
      </c>
      <c r="AW97" s="55">
        <v>2</v>
      </c>
      <c r="AX97" s="55" t="s">
        <v>296</v>
      </c>
      <c r="AY97" s="58" t="s">
        <v>297</v>
      </c>
      <c r="AZ97" s="58"/>
      <c r="BA97" s="46"/>
      <c r="BB97" s="46"/>
      <c r="BC97" s="80"/>
      <c r="BD97" s="46"/>
      <c r="BE97" s="46" t="s">
        <v>115</v>
      </c>
      <c r="BF97" s="46" t="s">
        <v>190</v>
      </c>
      <c r="BG97" s="46"/>
      <c r="BH97" s="46"/>
      <c r="BI97" s="46"/>
      <c r="BJ97" s="46"/>
      <c r="BK97" s="58" t="s">
        <v>73</v>
      </c>
      <c r="BL97" s="58" t="s">
        <v>74</v>
      </c>
      <c r="BM97" s="59">
        <v>5</v>
      </c>
      <c r="BN97" s="60" t="s">
        <v>117</v>
      </c>
      <c r="BO97" s="36">
        <v>46</v>
      </c>
      <c r="BP97" s="61"/>
      <c r="BQ97" s="62"/>
      <c r="BR97" s="62"/>
      <c r="BS97" s="63"/>
      <c r="BT97" s="58" t="s">
        <v>75</v>
      </c>
      <c r="BV97" s="38"/>
    </row>
    <row r="98" spans="1:74" ht="22.5" customHeight="1">
      <c r="A98" s="46">
        <v>5</v>
      </c>
      <c r="B98" s="46">
        <v>40</v>
      </c>
      <c r="C98" s="47" t="s">
        <v>294</v>
      </c>
      <c r="D98" s="48">
        <v>3</v>
      </c>
      <c r="E98" s="49" t="str">
        <f t="shared" si="5"/>
        <v>1352TMKT0511</v>
      </c>
      <c r="F98" s="50">
        <v>1352</v>
      </c>
      <c r="G98" s="51" t="s">
        <v>295</v>
      </c>
      <c r="H98" s="52" t="s">
        <v>111</v>
      </c>
      <c r="I98" s="53" t="s">
        <v>279</v>
      </c>
      <c r="J98" s="53"/>
      <c r="K98" s="53"/>
      <c r="L98" s="46">
        <v>1</v>
      </c>
      <c r="M98" s="46"/>
      <c r="N98" s="46"/>
      <c r="O98" s="46"/>
      <c r="P98" s="46"/>
      <c r="Q98" s="46"/>
      <c r="R98" s="46"/>
      <c r="S98" s="46">
        <v>1</v>
      </c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53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54">
        <v>60</v>
      </c>
      <c r="AQ98" s="55">
        <f>VLOOKUP(E98,'[1]LopHocPhan'!C$2:F$1412,4,FALSE)</f>
        <v>60</v>
      </c>
      <c r="AR98" s="56">
        <f t="shared" si="6"/>
        <v>0</v>
      </c>
      <c r="AS98" s="55"/>
      <c r="AT98" s="55"/>
      <c r="AU98" s="55">
        <f t="shared" si="7"/>
        <v>60</v>
      </c>
      <c r="AV98" s="57" t="s">
        <v>102</v>
      </c>
      <c r="AW98" s="55">
        <v>2</v>
      </c>
      <c r="AX98" s="55" t="s">
        <v>296</v>
      </c>
      <c r="AY98" s="58" t="s">
        <v>297</v>
      </c>
      <c r="AZ98" s="58"/>
      <c r="BA98" s="46"/>
      <c r="BB98" s="46"/>
      <c r="BC98" s="80"/>
      <c r="BD98" s="46"/>
      <c r="BE98" s="46" t="s">
        <v>115</v>
      </c>
      <c r="BF98" s="46" t="s">
        <v>282</v>
      </c>
      <c r="BG98" s="46"/>
      <c r="BH98" s="46"/>
      <c r="BI98" s="46"/>
      <c r="BJ98" s="46"/>
      <c r="BK98" s="58" t="s">
        <v>73</v>
      </c>
      <c r="BL98" s="58" t="s">
        <v>74</v>
      </c>
      <c r="BM98" s="59">
        <v>5</v>
      </c>
      <c r="BN98" s="60" t="s">
        <v>117</v>
      </c>
      <c r="BO98" s="36">
        <v>46</v>
      </c>
      <c r="BP98" s="61"/>
      <c r="BQ98" s="62"/>
      <c r="BR98" s="62"/>
      <c r="BS98" s="63"/>
      <c r="BT98" s="58" t="s">
        <v>75</v>
      </c>
      <c r="BV98" s="38"/>
    </row>
    <row r="99" spans="1:74" ht="22.5" customHeight="1">
      <c r="A99" s="46">
        <v>6</v>
      </c>
      <c r="B99" s="46">
        <v>41</v>
      </c>
      <c r="C99" s="47" t="s">
        <v>294</v>
      </c>
      <c r="D99" s="48">
        <v>3</v>
      </c>
      <c r="E99" s="49" t="str">
        <f t="shared" si="5"/>
        <v>1353TMKT0511</v>
      </c>
      <c r="F99" s="50">
        <v>1353</v>
      </c>
      <c r="G99" s="51" t="s">
        <v>295</v>
      </c>
      <c r="H99" s="52" t="s">
        <v>111</v>
      </c>
      <c r="I99" s="53" t="s">
        <v>279</v>
      </c>
      <c r="J99" s="53"/>
      <c r="K99" s="53"/>
      <c r="L99" s="46">
        <v>1</v>
      </c>
      <c r="M99" s="46"/>
      <c r="N99" s="46"/>
      <c r="O99" s="46"/>
      <c r="P99" s="46"/>
      <c r="Q99" s="46"/>
      <c r="R99" s="46"/>
      <c r="S99" s="46">
        <v>1</v>
      </c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53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54">
        <v>60</v>
      </c>
      <c r="AQ99" s="55">
        <f>VLOOKUP(E99,'[1]LopHocPhan'!C$2:F$1412,4,FALSE)</f>
        <v>60</v>
      </c>
      <c r="AR99" s="56">
        <f t="shared" si="6"/>
        <v>0</v>
      </c>
      <c r="AS99" s="55"/>
      <c r="AT99" s="55"/>
      <c r="AU99" s="55">
        <f t="shared" si="7"/>
        <v>60</v>
      </c>
      <c r="AV99" s="57" t="s">
        <v>157</v>
      </c>
      <c r="AW99" s="55">
        <v>2</v>
      </c>
      <c r="AX99" s="55" t="s">
        <v>296</v>
      </c>
      <c r="AY99" s="58" t="s">
        <v>297</v>
      </c>
      <c r="AZ99" s="58"/>
      <c r="BA99" s="46" t="s">
        <v>115</v>
      </c>
      <c r="BB99" s="46" t="s">
        <v>298</v>
      </c>
      <c r="BC99" s="46"/>
      <c r="BD99" s="46"/>
      <c r="BE99" s="53"/>
      <c r="BF99" s="46"/>
      <c r="BG99" s="80"/>
      <c r="BH99" s="46"/>
      <c r="BI99" s="46"/>
      <c r="BJ99" s="46"/>
      <c r="BK99" s="58" t="s">
        <v>73</v>
      </c>
      <c r="BL99" s="72" t="s">
        <v>87</v>
      </c>
      <c r="BM99" s="59">
        <v>5</v>
      </c>
      <c r="BN99" s="60" t="s">
        <v>117</v>
      </c>
      <c r="BO99" s="36">
        <v>46</v>
      </c>
      <c r="BP99" s="61"/>
      <c r="BQ99" s="62"/>
      <c r="BR99" s="62"/>
      <c r="BS99" s="63"/>
      <c r="BT99" s="58" t="s">
        <v>75</v>
      </c>
      <c r="BV99" s="38"/>
    </row>
    <row r="100" spans="1:74" ht="22.5" customHeight="1">
      <c r="A100" s="46">
        <v>7</v>
      </c>
      <c r="B100" s="46">
        <v>42</v>
      </c>
      <c r="C100" s="47" t="s">
        <v>294</v>
      </c>
      <c r="D100" s="48">
        <v>3</v>
      </c>
      <c r="E100" s="49" t="str">
        <f t="shared" si="5"/>
        <v>1354TMKT0511</v>
      </c>
      <c r="F100" s="50">
        <v>1354</v>
      </c>
      <c r="G100" s="51" t="s">
        <v>295</v>
      </c>
      <c r="H100" s="52" t="s">
        <v>111</v>
      </c>
      <c r="I100" s="53" t="s">
        <v>279</v>
      </c>
      <c r="J100" s="53"/>
      <c r="K100" s="53"/>
      <c r="L100" s="46">
        <v>1</v>
      </c>
      <c r="M100" s="46"/>
      <c r="N100" s="46"/>
      <c r="O100" s="46"/>
      <c r="P100" s="46"/>
      <c r="Q100" s="46"/>
      <c r="R100" s="46"/>
      <c r="S100" s="46">
        <v>1</v>
      </c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53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54">
        <v>60</v>
      </c>
      <c r="AQ100" s="55">
        <f>VLOOKUP(E100,'[1]LopHocPhan'!C$2:F$1412,4,FALSE)</f>
        <v>57</v>
      </c>
      <c r="AR100" s="56">
        <f t="shared" si="6"/>
        <v>3</v>
      </c>
      <c r="AS100" s="55"/>
      <c r="AT100" s="55"/>
      <c r="AU100" s="55">
        <f t="shared" si="7"/>
        <v>57</v>
      </c>
      <c r="AV100" s="57" t="s">
        <v>136</v>
      </c>
      <c r="AW100" s="55">
        <v>3</v>
      </c>
      <c r="AX100" s="55" t="s">
        <v>296</v>
      </c>
      <c r="AY100" s="58" t="s">
        <v>297</v>
      </c>
      <c r="AZ100" s="58"/>
      <c r="BA100" s="46" t="s">
        <v>115</v>
      </c>
      <c r="BB100" s="46" t="s">
        <v>299</v>
      </c>
      <c r="BC100" s="46"/>
      <c r="BD100" s="46"/>
      <c r="BE100" s="53"/>
      <c r="BF100" s="46"/>
      <c r="BG100" s="80"/>
      <c r="BH100" s="46"/>
      <c r="BI100" s="46"/>
      <c r="BJ100" s="46"/>
      <c r="BK100" s="58" t="s">
        <v>73</v>
      </c>
      <c r="BL100" s="72" t="s">
        <v>87</v>
      </c>
      <c r="BM100" s="59">
        <v>5</v>
      </c>
      <c r="BN100" s="60" t="s">
        <v>117</v>
      </c>
      <c r="BO100" s="36">
        <v>46</v>
      </c>
      <c r="BP100" s="61"/>
      <c r="BQ100" s="62"/>
      <c r="BR100" s="62"/>
      <c r="BS100" s="63"/>
      <c r="BT100" s="58" t="s">
        <v>75</v>
      </c>
      <c r="BV100" s="38"/>
    </row>
    <row r="101" spans="1:74" ht="22.5" customHeight="1">
      <c r="A101" s="46">
        <v>8</v>
      </c>
      <c r="B101" s="46">
        <v>43</v>
      </c>
      <c r="C101" s="47" t="s">
        <v>294</v>
      </c>
      <c r="D101" s="48">
        <v>3</v>
      </c>
      <c r="E101" s="49" t="str">
        <f t="shared" si="5"/>
        <v>1355TMKT0511</v>
      </c>
      <c r="F101" s="50">
        <v>1355</v>
      </c>
      <c r="G101" s="51" t="s">
        <v>295</v>
      </c>
      <c r="H101" s="52" t="s">
        <v>111</v>
      </c>
      <c r="I101" s="53" t="s">
        <v>279</v>
      </c>
      <c r="J101" s="53"/>
      <c r="K101" s="53"/>
      <c r="L101" s="46">
        <v>1</v>
      </c>
      <c r="M101" s="46"/>
      <c r="N101" s="46"/>
      <c r="O101" s="46"/>
      <c r="P101" s="46"/>
      <c r="Q101" s="46"/>
      <c r="R101" s="46"/>
      <c r="S101" s="46">
        <v>1</v>
      </c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53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54">
        <v>60</v>
      </c>
      <c r="AQ101" s="55">
        <f>VLOOKUP(E101,'[1]LopHocPhan'!C$2:F$1412,4,FALSE)</f>
        <v>59</v>
      </c>
      <c r="AR101" s="56">
        <f t="shared" si="6"/>
        <v>1</v>
      </c>
      <c r="AS101" s="55"/>
      <c r="AT101" s="55"/>
      <c r="AU101" s="55">
        <f t="shared" si="7"/>
        <v>59</v>
      </c>
      <c r="AV101" s="57" t="s">
        <v>96</v>
      </c>
      <c r="AW101" s="55">
        <v>3</v>
      </c>
      <c r="AX101" s="55" t="s">
        <v>296</v>
      </c>
      <c r="AY101" s="58" t="s">
        <v>297</v>
      </c>
      <c r="AZ101" s="58"/>
      <c r="BA101" s="46"/>
      <c r="BB101" s="46"/>
      <c r="BC101" s="46"/>
      <c r="BD101" s="46"/>
      <c r="BE101" s="53"/>
      <c r="BF101" s="46"/>
      <c r="BG101" s="46"/>
      <c r="BH101" s="46"/>
      <c r="BI101" s="46" t="s">
        <v>115</v>
      </c>
      <c r="BJ101" s="46" t="s">
        <v>185</v>
      </c>
      <c r="BK101" s="58" t="s">
        <v>73</v>
      </c>
      <c r="BL101" s="58" t="s">
        <v>74</v>
      </c>
      <c r="BM101" s="59">
        <v>5</v>
      </c>
      <c r="BN101" s="60"/>
      <c r="BO101" s="36">
        <v>46</v>
      </c>
      <c r="BP101" s="61"/>
      <c r="BQ101" s="62"/>
      <c r="BR101" s="62"/>
      <c r="BS101" s="63"/>
      <c r="BT101" s="58" t="s">
        <v>75</v>
      </c>
      <c r="BV101" s="38"/>
    </row>
    <row r="102" spans="1:74" ht="22.5" customHeight="1">
      <c r="A102" s="46">
        <v>9</v>
      </c>
      <c r="B102" s="46">
        <v>44</v>
      </c>
      <c r="C102" s="47" t="s">
        <v>294</v>
      </c>
      <c r="D102" s="48">
        <v>3</v>
      </c>
      <c r="E102" s="49" t="str">
        <f t="shared" si="5"/>
        <v>1356TMKT0511</v>
      </c>
      <c r="F102" s="50">
        <v>1356</v>
      </c>
      <c r="G102" s="51" t="s">
        <v>295</v>
      </c>
      <c r="H102" s="52" t="s">
        <v>111</v>
      </c>
      <c r="I102" s="53" t="s">
        <v>279</v>
      </c>
      <c r="J102" s="53"/>
      <c r="K102" s="53"/>
      <c r="L102" s="46">
        <v>1</v>
      </c>
      <c r="M102" s="46"/>
      <c r="N102" s="46"/>
      <c r="O102" s="46"/>
      <c r="P102" s="46"/>
      <c r="Q102" s="46"/>
      <c r="R102" s="46"/>
      <c r="S102" s="46">
        <v>1</v>
      </c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53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54">
        <v>60</v>
      </c>
      <c r="AQ102" s="55">
        <f>VLOOKUP(E102,'[1]LopHocPhan'!C$2:F$1412,4,FALSE)</f>
        <v>46</v>
      </c>
      <c r="AR102" s="56">
        <f t="shared" si="6"/>
        <v>14</v>
      </c>
      <c r="AS102" s="55"/>
      <c r="AT102" s="55"/>
      <c r="AU102" s="55">
        <f t="shared" si="7"/>
        <v>46</v>
      </c>
      <c r="AV102" s="57" t="s">
        <v>129</v>
      </c>
      <c r="AW102" s="55">
        <v>3</v>
      </c>
      <c r="AX102" s="55" t="s">
        <v>296</v>
      </c>
      <c r="AY102" s="58" t="s">
        <v>297</v>
      </c>
      <c r="AZ102" s="58"/>
      <c r="BA102" s="46"/>
      <c r="BB102" s="46"/>
      <c r="BC102" s="46"/>
      <c r="BD102" s="46"/>
      <c r="BE102" s="53"/>
      <c r="BF102" s="46"/>
      <c r="BG102" s="46"/>
      <c r="BH102" s="46"/>
      <c r="BI102" s="46" t="s">
        <v>115</v>
      </c>
      <c r="BJ102" s="46" t="s">
        <v>180</v>
      </c>
      <c r="BK102" s="58" t="s">
        <v>73</v>
      </c>
      <c r="BL102" s="58" t="s">
        <v>74</v>
      </c>
      <c r="BM102" s="59">
        <v>5</v>
      </c>
      <c r="BN102" s="60"/>
      <c r="BO102" s="36">
        <v>46</v>
      </c>
      <c r="BP102" s="61"/>
      <c r="BQ102" s="62"/>
      <c r="BR102" s="62"/>
      <c r="BS102" s="63"/>
      <c r="BT102" s="58" t="s">
        <v>75</v>
      </c>
      <c r="BV102" s="38"/>
    </row>
    <row r="103" spans="1:75" ht="22.5" customHeight="1">
      <c r="A103" s="46">
        <v>10</v>
      </c>
      <c r="B103" s="46">
        <v>54</v>
      </c>
      <c r="C103" s="47" t="s">
        <v>300</v>
      </c>
      <c r="D103" s="48">
        <v>1</v>
      </c>
      <c r="E103" s="49" t="str">
        <f t="shared" si="5"/>
        <v>1351TMKT0411</v>
      </c>
      <c r="F103" s="50">
        <v>1351</v>
      </c>
      <c r="G103" s="51" t="s">
        <v>301</v>
      </c>
      <c r="H103" s="52" t="s">
        <v>302</v>
      </c>
      <c r="I103" s="53" t="s">
        <v>279</v>
      </c>
      <c r="J103" s="53"/>
      <c r="K103" s="53"/>
      <c r="L103" s="46">
        <v>1</v>
      </c>
      <c r="M103" s="46"/>
      <c r="N103" s="46"/>
      <c r="O103" s="46"/>
      <c r="P103" s="46"/>
      <c r="Q103" s="46"/>
      <c r="R103" s="46"/>
      <c r="S103" s="46">
        <v>1</v>
      </c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53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54">
        <v>120</v>
      </c>
      <c r="AQ103" s="55">
        <f>VLOOKUP(E103,'[1]LopHocPhan'!C$2:F$1412,4,FALSE)</f>
        <v>102</v>
      </c>
      <c r="AR103" s="56">
        <f t="shared" si="6"/>
        <v>18</v>
      </c>
      <c r="AS103" s="55"/>
      <c r="AT103" s="55"/>
      <c r="AU103" s="55">
        <f t="shared" si="7"/>
        <v>102</v>
      </c>
      <c r="AV103" s="57" t="s">
        <v>153</v>
      </c>
      <c r="AW103" s="55">
        <v>3</v>
      </c>
      <c r="AX103" s="55" t="s">
        <v>215</v>
      </c>
      <c r="AY103" s="58"/>
      <c r="AZ103" s="72" t="s">
        <v>255</v>
      </c>
      <c r="BA103" s="46"/>
      <c r="BB103" s="46"/>
      <c r="BC103" s="46" t="s">
        <v>119</v>
      </c>
      <c r="BD103" s="46" t="s">
        <v>118</v>
      </c>
      <c r="BE103" s="46"/>
      <c r="BF103" s="46"/>
      <c r="BG103" s="46"/>
      <c r="BH103" s="46"/>
      <c r="BI103" s="46"/>
      <c r="BJ103" s="46"/>
      <c r="BK103" s="58" t="s">
        <v>182</v>
      </c>
      <c r="BL103" s="58" t="s">
        <v>303</v>
      </c>
      <c r="BM103" s="59">
        <v>5</v>
      </c>
      <c r="BN103" s="60"/>
      <c r="BO103" s="36">
        <v>46</v>
      </c>
      <c r="BP103" s="61"/>
      <c r="BQ103" s="62"/>
      <c r="BR103" s="62"/>
      <c r="BS103" s="63"/>
      <c r="BT103" s="58" t="s">
        <v>75</v>
      </c>
      <c r="BW103" s="38"/>
    </row>
    <row r="104" spans="1:75" ht="22.5" customHeight="1">
      <c r="A104" s="46">
        <v>11</v>
      </c>
      <c r="B104" s="46">
        <v>55</v>
      </c>
      <c r="C104" s="47" t="s">
        <v>300</v>
      </c>
      <c r="D104" s="48">
        <v>1</v>
      </c>
      <c r="E104" s="49" t="str">
        <f t="shared" si="5"/>
        <v>1352TMKT0411</v>
      </c>
      <c r="F104" s="50">
        <v>1352</v>
      </c>
      <c r="G104" s="51" t="s">
        <v>301</v>
      </c>
      <c r="H104" s="52" t="s">
        <v>302</v>
      </c>
      <c r="I104" s="53" t="s">
        <v>279</v>
      </c>
      <c r="J104" s="53"/>
      <c r="K104" s="53"/>
      <c r="L104" s="46">
        <v>1</v>
      </c>
      <c r="M104" s="46"/>
      <c r="N104" s="46"/>
      <c r="O104" s="46"/>
      <c r="P104" s="46"/>
      <c r="Q104" s="46"/>
      <c r="R104" s="46"/>
      <c r="S104" s="46">
        <v>1</v>
      </c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53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54">
        <v>120</v>
      </c>
      <c r="AQ104" s="55">
        <f>VLOOKUP(E104,'[1]LopHocPhan'!C$2:F$1412,4,FALSE)</f>
        <v>117</v>
      </c>
      <c r="AR104" s="56">
        <f t="shared" si="6"/>
        <v>3</v>
      </c>
      <c r="AS104" s="55"/>
      <c r="AT104" s="55"/>
      <c r="AU104" s="55">
        <f t="shared" si="7"/>
        <v>117</v>
      </c>
      <c r="AV104" s="57" t="s">
        <v>123</v>
      </c>
      <c r="AW104" s="55">
        <v>3</v>
      </c>
      <c r="AX104" s="55" t="s">
        <v>304</v>
      </c>
      <c r="AY104" s="58"/>
      <c r="AZ104" s="58" t="s">
        <v>305</v>
      </c>
      <c r="BA104" s="46"/>
      <c r="BB104" s="46"/>
      <c r="BC104" s="46"/>
      <c r="BD104" s="46"/>
      <c r="BE104" s="46" t="s">
        <v>119</v>
      </c>
      <c r="BF104" s="46" t="s">
        <v>118</v>
      </c>
      <c r="BG104" s="46"/>
      <c r="BH104" s="46"/>
      <c r="BI104" s="46"/>
      <c r="BJ104" s="46"/>
      <c r="BK104" s="58" t="s">
        <v>306</v>
      </c>
      <c r="BL104" s="58" t="s">
        <v>307</v>
      </c>
      <c r="BM104" s="59">
        <v>5</v>
      </c>
      <c r="BN104" s="60"/>
      <c r="BO104" s="36">
        <v>46</v>
      </c>
      <c r="BP104" s="61"/>
      <c r="BQ104" s="62"/>
      <c r="BR104" s="62"/>
      <c r="BS104" s="63"/>
      <c r="BT104" s="58" t="s">
        <v>75</v>
      </c>
      <c r="BW104" s="38"/>
    </row>
    <row r="105" spans="1:75" ht="22.5" customHeight="1">
      <c r="A105" s="46">
        <v>12</v>
      </c>
      <c r="B105" s="46">
        <v>56</v>
      </c>
      <c r="C105" s="47" t="s">
        <v>300</v>
      </c>
      <c r="D105" s="48">
        <v>1</v>
      </c>
      <c r="E105" s="49" t="str">
        <f t="shared" si="5"/>
        <v>1353TMKT0411</v>
      </c>
      <c r="F105" s="50">
        <v>1353</v>
      </c>
      <c r="G105" s="51" t="s">
        <v>301</v>
      </c>
      <c r="H105" s="52" t="s">
        <v>302</v>
      </c>
      <c r="I105" s="53" t="s">
        <v>279</v>
      </c>
      <c r="J105" s="53"/>
      <c r="K105" s="53"/>
      <c r="L105" s="46">
        <v>1</v>
      </c>
      <c r="M105" s="46"/>
      <c r="N105" s="46"/>
      <c r="O105" s="46"/>
      <c r="P105" s="46"/>
      <c r="Q105" s="46"/>
      <c r="R105" s="46"/>
      <c r="S105" s="46">
        <v>1</v>
      </c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53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54">
        <v>120</v>
      </c>
      <c r="AQ105" s="55">
        <f>VLOOKUP(E105,'[1]LopHocPhan'!C$2:F$1412,4,FALSE)</f>
        <v>118</v>
      </c>
      <c r="AR105" s="56">
        <f t="shared" si="6"/>
        <v>2</v>
      </c>
      <c r="AS105" s="55"/>
      <c r="AT105" s="55"/>
      <c r="AU105" s="55">
        <f t="shared" si="7"/>
        <v>118</v>
      </c>
      <c r="AV105" s="57" t="s">
        <v>102</v>
      </c>
      <c r="AW105" s="55">
        <v>3</v>
      </c>
      <c r="AX105" s="55" t="s">
        <v>77</v>
      </c>
      <c r="AY105" s="58"/>
      <c r="AZ105" s="72" t="s">
        <v>167</v>
      </c>
      <c r="BA105" s="46"/>
      <c r="BB105" s="46"/>
      <c r="BC105" s="46"/>
      <c r="BD105" s="46"/>
      <c r="BE105" s="46" t="s">
        <v>119</v>
      </c>
      <c r="BF105" s="46" t="s">
        <v>174</v>
      </c>
      <c r="BG105" s="46"/>
      <c r="BH105" s="46"/>
      <c r="BI105" s="46"/>
      <c r="BJ105" s="46"/>
      <c r="BK105" s="58" t="s">
        <v>306</v>
      </c>
      <c r="BL105" s="58" t="s">
        <v>307</v>
      </c>
      <c r="BM105" s="59">
        <v>5</v>
      </c>
      <c r="BN105" s="60"/>
      <c r="BO105" s="36">
        <v>46</v>
      </c>
      <c r="BP105" s="61"/>
      <c r="BQ105" s="62"/>
      <c r="BR105" s="62"/>
      <c r="BS105" s="63"/>
      <c r="BT105" s="58" t="s">
        <v>75</v>
      </c>
      <c r="BW105" s="38"/>
    </row>
    <row r="106" spans="1:72" ht="22.5" customHeight="1">
      <c r="A106" s="46">
        <v>13</v>
      </c>
      <c r="B106" s="46">
        <v>370</v>
      </c>
      <c r="C106" s="64" t="s">
        <v>308</v>
      </c>
      <c r="D106" s="48">
        <v>2</v>
      </c>
      <c r="E106" s="49" t="str">
        <f t="shared" si="5"/>
        <v>1351TMKT2811</v>
      </c>
      <c r="F106" s="50">
        <v>1351</v>
      </c>
      <c r="G106" s="51" t="s">
        <v>309</v>
      </c>
      <c r="H106" s="52" t="s">
        <v>66</v>
      </c>
      <c r="I106" s="53" t="s">
        <v>285</v>
      </c>
      <c r="J106" s="53"/>
      <c r="K106" s="53"/>
      <c r="L106" s="46">
        <v>1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>
        <v>1</v>
      </c>
      <c r="AC106" s="46"/>
      <c r="AD106" s="46"/>
      <c r="AE106" s="53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54">
        <v>151</v>
      </c>
      <c r="AQ106" s="55">
        <f>VLOOKUP(E106,'[1]LopHocPhan'!C$2:F$1412,4,FALSE)</f>
        <v>150</v>
      </c>
      <c r="AR106" s="56">
        <f t="shared" si="6"/>
        <v>1</v>
      </c>
      <c r="AS106" s="55"/>
      <c r="AT106" s="55"/>
      <c r="AU106" s="55">
        <f t="shared" si="7"/>
        <v>150</v>
      </c>
      <c r="AV106" s="57" t="s">
        <v>84</v>
      </c>
      <c r="AW106" s="55">
        <v>2</v>
      </c>
      <c r="AX106" s="55" t="s">
        <v>226</v>
      </c>
      <c r="AY106" s="58"/>
      <c r="AZ106" s="58" t="s">
        <v>241</v>
      </c>
      <c r="BA106" s="46"/>
      <c r="BB106" s="46"/>
      <c r="BC106" s="46" t="s">
        <v>71</v>
      </c>
      <c r="BD106" s="46" t="s">
        <v>81</v>
      </c>
      <c r="BE106" s="46"/>
      <c r="BF106" s="46"/>
      <c r="BG106" s="46"/>
      <c r="BH106" s="46"/>
      <c r="BI106" s="46"/>
      <c r="BJ106" s="46"/>
      <c r="BK106" s="58" t="s">
        <v>73</v>
      </c>
      <c r="BL106" s="58" t="s">
        <v>87</v>
      </c>
      <c r="BM106" s="52">
        <v>5</v>
      </c>
      <c r="BN106" s="60"/>
      <c r="BO106" s="36">
        <v>46</v>
      </c>
      <c r="BP106" s="61"/>
      <c r="BQ106" s="62"/>
      <c r="BR106" s="62"/>
      <c r="BS106" s="63"/>
      <c r="BT106" s="58" t="s">
        <v>75</v>
      </c>
    </row>
    <row r="107" spans="1:72" ht="22.5" customHeight="1">
      <c r="A107" s="46">
        <v>14</v>
      </c>
      <c r="B107" s="46">
        <v>412</v>
      </c>
      <c r="C107" s="68" t="s">
        <v>310</v>
      </c>
      <c r="D107" s="49">
        <v>2</v>
      </c>
      <c r="E107" s="49" t="str">
        <f t="shared" si="5"/>
        <v>1354TMKT0211</v>
      </c>
      <c r="F107" s="50">
        <v>1354</v>
      </c>
      <c r="G107" s="51" t="s">
        <v>292</v>
      </c>
      <c r="H107" s="77" t="s">
        <v>66</v>
      </c>
      <c r="I107" s="69" t="s">
        <v>311</v>
      </c>
      <c r="J107" s="53"/>
      <c r="K107" s="53"/>
      <c r="L107" s="46"/>
      <c r="M107" s="69">
        <v>1</v>
      </c>
      <c r="N107" s="46"/>
      <c r="O107" s="46"/>
      <c r="P107" s="69">
        <v>1</v>
      </c>
      <c r="Q107" s="69"/>
      <c r="R107" s="69">
        <v>1</v>
      </c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78">
        <v>120</v>
      </c>
      <c r="AQ107" s="55">
        <f>VLOOKUP(E107,'[1]LopHocPhan'!C$2:F$1412,4,FALSE)</f>
        <v>113</v>
      </c>
      <c r="AR107" s="56">
        <f t="shared" si="6"/>
        <v>7</v>
      </c>
      <c r="AS107" s="55"/>
      <c r="AT107" s="55"/>
      <c r="AU107" s="55">
        <f t="shared" si="7"/>
        <v>113</v>
      </c>
      <c r="AV107" s="71" t="s">
        <v>157</v>
      </c>
      <c r="AW107" s="55">
        <v>2</v>
      </c>
      <c r="AX107" s="55" t="s">
        <v>77</v>
      </c>
      <c r="AY107" s="72"/>
      <c r="AZ107" s="72" t="s">
        <v>312</v>
      </c>
      <c r="BA107" s="69" t="s">
        <v>71</v>
      </c>
      <c r="BB107" s="77" t="s">
        <v>108</v>
      </c>
      <c r="BC107" s="69"/>
      <c r="BD107" s="70"/>
      <c r="BE107" s="70"/>
      <c r="BF107" s="70"/>
      <c r="BG107" s="70"/>
      <c r="BH107" s="70"/>
      <c r="BI107" s="70"/>
      <c r="BJ107" s="70"/>
      <c r="BK107" s="72" t="s">
        <v>73</v>
      </c>
      <c r="BL107" s="72" t="s">
        <v>87</v>
      </c>
      <c r="BM107" s="77">
        <v>5</v>
      </c>
      <c r="BN107" s="60"/>
      <c r="BO107" s="36">
        <v>47</v>
      </c>
      <c r="BP107" s="61"/>
      <c r="BQ107" s="62"/>
      <c r="BR107" s="62"/>
      <c r="BS107" s="63"/>
      <c r="BT107" s="72" t="s">
        <v>105</v>
      </c>
    </row>
    <row r="108" spans="1:75" ht="22.5" customHeight="1">
      <c r="A108" s="46">
        <v>15</v>
      </c>
      <c r="B108" s="46">
        <v>413</v>
      </c>
      <c r="C108" s="68" t="s">
        <v>310</v>
      </c>
      <c r="D108" s="49">
        <v>2</v>
      </c>
      <c r="E108" s="49" t="str">
        <f t="shared" si="5"/>
        <v>1355TMKT0211</v>
      </c>
      <c r="F108" s="50">
        <v>1355</v>
      </c>
      <c r="G108" s="51" t="s">
        <v>292</v>
      </c>
      <c r="H108" s="77" t="s">
        <v>66</v>
      </c>
      <c r="I108" s="69" t="s">
        <v>311</v>
      </c>
      <c r="J108" s="53"/>
      <c r="K108" s="53"/>
      <c r="L108" s="46"/>
      <c r="M108" s="69">
        <v>1</v>
      </c>
      <c r="N108" s="46"/>
      <c r="O108" s="46"/>
      <c r="P108" s="69">
        <v>1</v>
      </c>
      <c r="Q108" s="69"/>
      <c r="R108" s="69">
        <v>1</v>
      </c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78">
        <v>120</v>
      </c>
      <c r="AQ108" s="55">
        <f>VLOOKUP(E108,'[1]LopHocPhan'!C$2:F$1412,4,FALSE)</f>
        <v>120</v>
      </c>
      <c r="AR108" s="56">
        <f t="shared" si="6"/>
        <v>0</v>
      </c>
      <c r="AS108" s="55"/>
      <c r="AT108" s="55"/>
      <c r="AU108" s="55">
        <f t="shared" si="7"/>
        <v>120</v>
      </c>
      <c r="AV108" s="71" t="s">
        <v>68</v>
      </c>
      <c r="AW108" s="55">
        <v>4</v>
      </c>
      <c r="AX108" s="55" t="s">
        <v>215</v>
      </c>
      <c r="AY108" s="72"/>
      <c r="AZ108" s="72" t="s">
        <v>249</v>
      </c>
      <c r="BA108" s="69"/>
      <c r="BB108" s="77"/>
      <c r="BC108" s="69"/>
      <c r="BD108" s="70"/>
      <c r="BE108" s="70"/>
      <c r="BF108" s="70"/>
      <c r="BG108" s="70" t="s">
        <v>93</v>
      </c>
      <c r="BH108" s="70" t="s">
        <v>99</v>
      </c>
      <c r="BI108" s="70"/>
      <c r="BJ108" s="70"/>
      <c r="BK108" s="72" t="s">
        <v>73</v>
      </c>
      <c r="BL108" s="72" t="s">
        <v>74</v>
      </c>
      <c r="BM108" s="77">
        <v>5</v>
      </c>
      <c r="BN108" s="60"/>
      <c r="BO108" s="36">
        <v>47</v>
      </c>
      <c r="BP108" s="61"/>
      <c r="BQ108" s="62"/>
      <c r="BR108" s="62"/>
      <c r="BS108" s="63"/>
      <c r="BT108" s="72" t="s">
        <v>105</v>
      </c>
      <c r="BW108" s="38"/>
    </row>
    <row r="109" spans="1:72" ht="33" customHeight="1">
      <c r="A109" s="46">
        <v>16</v>
      </c>
      <c r="B109" s="46">
        <v>414</v>
      </c>
      <c r="C109" s="68" t="s">
        <v>310</v>
      </c>
      <c r="D109" s="49">
        <v>2</v>
      </c>
      <c r="E109" s="49" t="str">
        <f t="shared" si="5"/>
        <v>1356TMKT0211</v>
      </c>
      <c r="F109" s="50">
        <v>1356</v>
      </c>
      <c r="G109" s="51" t="s">
        <v>292</v>
      </c>
      <c r="H109" s="77" t="s">
        <v>66</v>
      </c>
      <c r="I109" s="69" t="s">
        <v>311</v>
      </c>
      <c r="J109" s="53"/>
      <c r="K109" s="53"/>
      <c r="L109" s="46"/>
      <c r="M109" s="69">
        <v>1</v>
      </c>
      <c r="N109" s="46"/>
      <c r="O109" s="46"/>
      <c r="P109" s="69">
        <v>1</v>
      </c>
      <c r="Q109" s="69"/>
      <c r="R109" s="69">
        <v>1</v>
      </c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78">
        <v>60</v>
      </c>
      <c r="AQ109" s="55">
        <f>VLOOKUP(E109,'[1]LopHocPhan'!C$2:F$1412,4,FALSE)</f>
        <v>46</v>
      </c>
      <c r="AR109" s="56">
        <f t="shared" si="6"/>
        <v>14</v>
      </c>
      <c r="AS109" s="55"/>
      <c r="AT109" s="55"/>
      <c r="AU109" s="55">
        <f t="shared" si="7"/>
        <v>46</v>
      </c>
      <c r="AV109" s="71" t="s">
        <v>68</v>
      </c>
      <c r="AW109" s="55">
        <v>4</v>
      </c>
      <c r="AX109" s="55" t="s">
        <v>79</v>
      </c>
      <c r="AY109" s="72"/>
      <c r="AZ109" s="72"/>
      <c r="BA109" s="69"/>
      <c r="BB109" s="77"/>
      <c r="BC109" s="69"/>
      <c r="BD109" s="70"/>
      <c r="BE109" s="70"/>
      <c r="BF109" s="70"/>
      <c r="BG109" s="70" t="s">
        <v>93</v>
      </c>
      <c r="BH109" s="70" t="s">
        <v>313</v>
      </c>
      <c r="BI109" s="70"/>
      <c r="BJ109" s="70"/>
      <c r="BK109" s="72" t="s">
        <v>73</v>
      </c>
      <c r="BL109" s="72" t="s">
        <v>74</v>
      </c>
      <c r="BM109" s="77">
        <v>5</v>
      </c>
      <c r="BN109" s="60" t="s">
        <v>314</v>
      </c>
      <c r="BO109" s="36">
        <v>47</v>
      </c>
      <c r="BP109" s="61"/>
      <c r="BQ109" s="62"/>
      <c r="BR109" s="62"/>
      <c r="BS109" s="63"/>
      <c r="BT109" s="72" t="s">
        <v>105</v>
      </c>
    </row>
    <row r="110" spans="1:72" ht="22.5" customHeight="1">
      <c r="A110" s="46">
        <v>17</v>
      </c>
      <c r="B110" s="46">
        <v>430</v>
      </c>
      <c r="C110" s="68" t="s">
        <v>310</v>
      </c>
      <c r="D110" s="49">
        <v>2</v>
      </c>
      <c r="E110" s="49" t="str">
        <f t="shared" si="5"/>
        <v>1357TMKT0211</v>
      </c>
      <c r="F110" s="50">
        <v>1357</v>
      </c>
      <c r="G110" s="70" t="s">
        <v>292</v>
      </c>
      <c r="H110" s="49" t="s">
        <v>66</v>
      </c>
      <c r="I110" s="69" t="s">
        <v>258</v>
      </c>
      <c r="J110" s="53"/>
      <c r="K110" s="53"/>
      <c r="L110" s="46"/>
      <c r="M110" s="69">
        <v>1</v>
      </c>
      <c r="N110" s="46"/>
      <c r="O110" s="46"/>
      <c r="P110" s="69"/>
      <c r="Q110" s="69"/>
      <c r="R110" s="69"/>
      <c r="S110" s="69">
        <v>1</v>
      </c>
      <c r="T110" s="69"/>
      <c r="U110" s="69"/>
      <c r="V110" s="69"/>
      <c r="W110" s="69"/>
      <c r="X110" s="69"/>
      <c r="Y110" s="69"/>
      <c r="Z110" s="69"/>
      <c r="AA110" s="69"/>
      <c r="AB110" s="69">
        <v>1</v>
      </c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>
        <v>120</v>
      </c>
      <c r="AQ110" s="55">
        <f>VLOOKUP(E110,'[1]LopHocPhan'!C$2:F$1412,4,FALSE)</f>
        <v>120</v>
      </c>
      <c r="AR110" s="56">
        <f t="shared" si="6"/>
        <v>0</v>
      </c>
      <c r="AS110" s="55"/>
      <c r="AT110" s="55"/>
      <c r="AU110" s="55">
        <f t="shared" si="7"/>
        <v>120</v>
      </c>
      <c r="AV110" s="71" t="s">
        <v>68</v>
      </c>
      <c r="AW110" s="55">
        <v>2</v>
      </c>
      <c r="AX110" s="55" t="s">
        <v>256</v>
      </c>
      <c r="AY110" s="72"/>
      <c r="AZ110" s="72" t="s">
        <v>315</v>
      </c>
      <c r="BA110" s="69"/>
      <c r="BB110" s="77"/>
      <c r="BC110" s="69"/>
      <c r="BD110" s="70"/>
      <c r="BE110" s="70"/>
      <c r="BF110" s="70"/>
      <c r="BG110" s="70" t="s">
        <v>71</v>
      </c>
      <c r="BH110" s="70" t="s">
        <v>155</v>
      </c>
      <c r="BI110" s="70"/>
      <c r="BJ110" s="70"/>
      <c r="BK110" s="72" t="s">
        <v>73</v>
      </c>
      <c r="BL110" s="72" t="s">
        <v>74</v>
      </c>
      <c r="BM110" s="77">
        <v>5</v>
      </c>
      <c r="BN110" s="60"/>
      <c r="BO110" s="36">
        <v>47</v>
      </c>
      <c r="BP110" s="61"/>
      <c r="BQ110" s="62"/>
      <c r="BR110" s="62"/>
      <c r="BS110" s="63"/>
      <c r="BT110" s="72" t="s">
        <v>105</v>
      </c>
    </row>
    <row r="111" spans="1:72" ht="22.5" customHeight="1">
      <c r="A111" s="46">
        <v>18</v>
      </c>
      <c r="B111" s="46">
        <v>431</v>
      </c>
      <c r="C111" s="68" t="s">
        <v>310</v>
      </c>
      <c r="D111" s="49">
        <v>2</v>
      </c>
      <c r="E111" s="49" t="str">
        <f t="shared" si="5"/>
        <v>1358TMKT0211</v>
      </c>
      <c r="F111" s="50">
        <v>1358</v>
      </c>
      <c r="G111" s="70" t="s">
        <v>292</v>
      </c>
      <c r="H111" s="49" t="s">
        <v>66</v>
      </c>
      <c r="I111" s="69" t="s">
        <v>258</v>
      </c>
      <c r="J111" s="53"/>
      <c r="K111" s="53"/>
      <c r="L111" s="46"/>
      <c r="M111" s="69">
        <v>1</v>
      </c>
      <c r="N111" s="46"/>
      <c r="O111" s="46"/>
      <c r="P111" s="69"/>
      <c r="Q111" s="69"/>
      <c r="R111" s="69"/>
      <c r="S111" s="69">
        <v>1</v>
      </c>
      <c r="T111" s="69"/>
      <c r="U111" s="69"/>
      <c r="V111" s="69"/>
      <c r="W111" s="69"/>
      <c r="X111" s="69"/>
      <c r="Y111" s="69"/>
      <c r="Z111" s="69"/>
      <c r="AA111" s="69"/>
      <c r="AB111" s="69">
        <v>1</v>
      </c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>
        <v>120</v>
      </c>
      <c r="AQ111" s="55">
        <f>VLOOKUP(E111,'[1]LopHocPhan'!C$2:F$1412,4,FALSE)</f>
        <v>120</v>
      </c>
      <c r="AR111" s="56">
        <f t="shared" si="6"/>
        <v>0</v>
      </c>
      <c r="AS111" s="55"/>
      <c r="AT111" s="55"/>
      <c r="AU111" s="55">
        <f t="shared" si="7"/>
        <v>120</v>
      </c>
      <c r="AV111" s="71" t="s">
        <v>68</v>
      </c>
      <c r="AW111" s="55">
        <v>2</v>
      </c>
      <c r="AX111" s="55" t="s">
        <v>220</v>
      </c>
      <c r="AY111" s="72"/>
      <c r="AZ111" s="72" t="s">
        <v>316</v>
      </c>
      <c r="BA111" s="69"/>
      <c r="BB111" s="77"/>
      <c r="BC111" s="69"/>
      <c r="BD111" s="70"/>
      <c r="BE111" s="70"/>
      <c r="BF111" s="70"/>
      <c r="BG111" s="70" t="s">
        <v>71</v>
      </c>
      <c r="BH111" s="70" t="s">
        <v>204</v>
      </c>
      <c r="BI111" s="70"/>
      <c r="BJ111" s="70"/>
      <c r="BK111" s="72" t="s">
        <v>73</v>
      </c>
      <c r="BL111" s="72" t="s">
        <v>74</v>
      </c>
      <c r="BM111" s="77">
        <v>5</v>
      </c>
      <c r="BN111" s="60"/>
      <c r="BO111" s="36">
        <v>47</v>
      </c>
      <c r="BP111" s="61"/>
      <c r="BQ111" s="62"/>
      <c r="BR111" s="62"/>
      <c r="BS111" s="63"/>
      <c r="BT111" s="72" t="s">
        <v>105</v>
      </c>
    </row>
    <row r="112" spans="1:72" ht="22.5" customHeight="1">
      <c r="A112" s="46">
        <v>19</v>
      </c>
      <c r="B112" s="46">
        <v>576</v>
      </c>
      <c r="C112" s="68" t="s">
        <v>310</v>
      </c>
      <c r="D112" s="49">
        <v>2</v>
      </c>
      <c r="E112" s="49" t="str">
        <f t="shared" si="5"/>
        <v>1359TMKT0211</v>
      </c>
      <c r="F112" s="50">
        <v>1359</v>
      </c>
      <c r="G112" s="70" t="s">
        <v>292</v>
      </c>
      <c r="H112" s="49" t="s">
        <v>66</v>
      </c>
      <c r="I112" s="69" t="s">
        <v>207</v>
      </c>
      <c r="J112" s="53"/>
      <c r="K112" s="53"/>
      <c r="L112" s="46"/>
      <c r="M112" s="69">
        <v>1</v>
      </c>
      <c r="N112" s="46"/>
      <c r="O112" s="46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>
        <v>1</v>
      </c>
      <c r="AA112" s="70"/>
      <c r="AB112" s="70"/>
      <c r="AC112" s="70"/>
      <c r="AD112" s="70"/>
      <c r="AE112" s="69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>
        <v>110</v>
      </c>
      <c r="AQ112" s="55">
        <f>VLOOKUP(E112,'[1]LopHocPhan'!C$2:F$1412,4,FALSE)</f>
        <v>78</v>
      </c>
      <c r="AR112" s="56">
        <f t="shared" si="6"/>
        <v>32</v>
      </c>
      <c r="AS112" s="55"/>
      <c r="AT112" s="55"/>
      <c r="AU112" s="55">
        <f t="shared" si="7"/>
        <v>78</v>
      </c>
      <c r="AV112" s="71" t="s">
        <v>129</v>
      </c>
      <c r="AW112" s="55">
        <v>4</v>
      </c>
      <c r="AX112" s="55" t="s">
        <v>81</v>
      </c>
      <c r="AY112" s="72"/>
      <c r="AZ112" s="72"/>
      <c r="BA112" s="70"/>
      <c r="BB112" s="70"/>
      <c r="BC112" s="70"/>
      <c r="BD112" s="70"/>
      <c r="BE112" s="70"/>
      <c r="BF112" s="70"/>
      <c r="BG112" s="70"/>
      <c r="BH112" s="70"/>
      <c r="BI112" s="70" t="s">
        <v>93</v>
      </c>
      <c r="BJ112" s="70" t="s">
        <v>116</v>
      </c>
      <c r="BK112" s="72" t="s">
        <v>73</v>
      </c>
      <c r="BL112" s="72" t="s">
        <v>74</v>
      </c>
      <c r="BM112" s="77">
        <v>5</v>
      </c>
      <c r="BN112" s="60"/>
      <c r="BO112" s="36">
        <v>47</v>
      </c>
      <c r="BP112" s="61"/>
      <c r="BQ112" s="62"/>
      <c r="BR112" s="62"/>
      <c r="BS112" s="74"/>
      <c r="BT112" s="72" t="s">
        <v>105</v>
      </c>
    </row>
    <row r="113" spans="1:72" ht="22.5" customHeight="1">
      <c r="A113" s="46">
        <v>20</v>
      </c>
      <c r="B113" s="46">
        <v>577</v>
      </c>
      <c r="C113" s="68" t="s">
        <v>310</v>
      </c>
      <c r="D113" s="49">
        <v>2</v>
      </c>
      <c r="E113" s="49" t="str">
        <f t="shared" si="5"/>
        <v>1360TMKT0211</v>
      </c>
      <c r="F113" s="50">
        <v>1360</v>
      </c>
      <c r="G113" s="70" t="s">
        <v>292</v>
      </c>
      <c r="H113" s="49" t="s">
        <v>66</v>
      </c>
      <c r="I113" s="69" t="s">
        <v>207</v>
      </c>
      <c r="J113" s="53"/>
      <c r="K113" s="53"/>
      <c r="L113" s="46"/>
      <c r="M113" s="69">
        <v>1</v>
      </c>
      <c r="N113" s="46"/>
      <c r="O113" s="46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>
        <v>1</v>
      </c>
      <c r="AA113" s="70"/>
      <c r="AB113" s="70"/>
      <c r="AC113" s="70"/>
      <c r="AD113" s="70"/>
      <c r="AE113" s="69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>
        <v>110</v>
      </c>
      <c r="AQ113" s="55">
        <f>VLOOKUP(E113,'[1]LopHocPhan'!C$2:F$1412,4,FALSE)</f>
        <v>110</v>
      </c>
      <c r="AR113" s="56">
        <f t="shared" si="6"/>
        <v>0</v>
      </c>
      <c r="AS113" s="55"/>
      <c r="AT113" s="55"/>
      <c r="AU113" s="55">
        <f t="shared" si="7"/>
        <v>110</v>
      </c>
      <c r="AV113" s="71" t="s">
        <v>129</v>
      </c>
      <c r="AW113" s="55">
        <v>4</v>
      </c>
      <c r="AX113" s="55" t="s">
        <v>77</v>
      </c>
      <c r="AY113" s="72"/>
      <c r="AZ113" s="58" t="s">
        <v>78</v>
      </c>
      <c r="BA113" s="70"/>
      <c r="BB113" s="70"/>
      <c r="BC113" s="70"/>
      <c r="BD113" s="70"/>
      <c r="BE113" s="70"/>
      <c r="BF113" s="70"/>
      <c r="BG113" s="70"/>
      <c r="BH113" s="70"/>
      <c r="BI113" s="70" t="s">
        <v>93</v>
      </c>
      <c r="BJ113" s="70" t="s">
        <v>287</v>
      </c>
      <c r="BK113" s="72" t="s">
        <v>73</v>
      </c>
      <c r="BL113" s="72" t="s">
        <v>74</v>
      </c>
      <c r="BM113" s="77">
        <v>5</v>
      </c>
      <c r="BN113" s="60"/>
      <c r="BO113" s="36">
        <v>47</v>
      </c>
      <c r="BP113" s="61"/>
      <c r="BQ113" s="62"/>
      <c r="BR113" s="62"/>
      <c r="BS113" s="74"/>
      <c r="BT113" s="72" t="s">
        <v>105</v>
      </c>
    </row>
    <row r="114" spans="1:74" ht="22.5" customHeight="1">
      <c r="A114" s="46">
        <v>21</v>
      </c>
      <c r="B114" s="46">
        <v>586</v>
      </c>
      <c r="C114" s="68" t="s">
        <v>310</v>
      </c>
      <c r="D114" s="49">
        <v>2</v>
      </c>
      <c r="E114" s="49" t="str">
        <f t="shared" si="5"/>
        <v>1361TMKT0211</v>
      </c>
      <c r="F114" s="50">
        <v>1361</v>
      </c>
      <c r="G114" s="70" t="s">
        <v>292</v>
      </c>
      <c r="H114" s="49" t="s">
        <v>66</v>
      </c>
      <c r="I114" s="69" t="s">
        <v>265</v>
      </c>
      <c r="J114" s="53"/>
      <c r="K114" s="53"/>
      <c r="L114" s="46"/>
      <c r="M114" s="69">
        <v>1</v>
      </c>
      <c r="N114" s="46"/>
      <c r="O114" s="46"/>
      <c r="P114" s="70"/>
      <c r="Q114" s="70"/>
      <c r="R114" s="70"/>
      <c r="S114" s="70">
        <v>1</v>
      </c>
      <c r="T114" s="70"/>
      <c r="U114" s="70"/>
      <c r="V114" s="70"/>
      <c r="W114" s="70"/>
      <c r="X114" s="70"/>
      <c r="Y114" s="70"/>
      <c r="Z114" s="70"/>
      <c r="AA114" s="70"/>
      <c r="AB114" s="70">
        <v>1</v>
      </c>
      <c r="AC114" s="70"/>
      <c r="AD114" s="70"/>
      <c r="AE114" s="69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>
        <v>120</v>
      </c>
      <c r="AQ114" s="55">
        <f>VLOOKUP(E114,'[1]LopHocPhan'!C$2:F$1412,4,FALSE)</f>
        <v>115</v>
      </c>
      <c r="AR114" s="56">
        <f t="shared" si="6"/>
        <v>5</v>
      </c>
      <c r="AS114" s="55"/>
      <c r="AT114" s="55"/>
      <c r="AU114" s="55">
        <f t="shared" si="7"/>
        <v>115</v>
      </c>
      <c r="AV114" s="71" t="s">
        <v>183</v>
      </c>
      <c r="AW114" s="55">
        <v>2</v>
      </c>
      <c r="AX114" s="55" t="s">
        <v>106</v>
      </c>
      <c r="AY114" s="72"/>
      <c r="AZ114" s="72" t="s">
        <v>317</v>
      </c>
      <c r="BA114" s="70"/>
      <c r="BB114" s="70"/>
      <c r="BC114" s="70"/>
      <c r="BD114" s="70"/>
      <c r="BE114" s="70"/>
      <c r="BF114" s="70"/>
      <c r="BG114" s="70"/>
      <c r="BH114" s="70"/>
      <c r="BI114" s="70" t="s">
        <v>71</v>
      </c>
      <c r="BJ114" s="70" t="s">
        <v>318</v>
      </c>
      <c r="BK114" s="72" t="s">
        <v>73</v>
      </c>
      <c r="BL114" s="72" t="s">
        <v>74</v>
      </c>
      <c r="BM114" s="77">
        <v>5</v>
      </c>
      <c r="BN114" s="60"/>
      <c r="BO114" s="36">
        <v>47</v>
      </c>
      <c r="BP114" s="61"/>
      <c r="BQ114" s="62"/>
      <c r="BR114" s="62"/>
      <c r="BS114" s="74"/>
      <c r="BT114" s="72" t="s">
        <v>105</v>
      </c>
      <c r="BV114" s="38"/>
    </row>
    <row r="115" spans="1:74" ht="22.5" customHeight="1">
      <c r="A115" s="46">
        <v>22</v>
      </c>
      <c r="B115" s="46">
        <v>988</v>
      </c>
      <c r="C115" s="85" t="s">
        <v>310</v>
      </c>
      <c r="D115" s="49">
        <v>2</v>
      </c>
      <c r="E115" s="49" t="str">
        <f t="shared" si="5"/>
        <v>1362TMKT0211</v>
      </c>
      <c r="F115" s="49">
        <v>1362</v>
      </c>
      <c r="G115" s="49" t="s">
        <v>292</v>
      </c>
      <c r="H115" s="49" t="s">
        <v>66</v>
      </c>
      <c r="I115" s="70" t="s">
        <v>319</v>
      </c>
      <c r="J115" s="70"/>
      <c r="K115" s="70"/>
      <c r="L115" s="70"/>
      <c r="M115" s="70"/>
      <c r="N115" s="70">
        <v>1</v>
      </c>
      <c r="O115" s="70"/>
      <c r="P115" s="70"/>
      <c r="Q115" s="70"/>
      <c r="R115" s="70"/>
      <c r="S115" s="70"/>
      <c r="T115" s="70"/>
      <c r="U115" s="70">
        <v>1</v>
      </c>
      <c r="V115" s="70"/>
      <c r="W115" s="70"/>
      <c r="X115" s="70"/>
      <c r="Y115" s="70"/>
      <c r="Z115" s="70"/>
      <c r="AA115" s="70">
        <v>1</v>
      </c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>
        <v>120</v>
      </c>
      <c r="AQ115" s="55">
        <f>VLOOKUP(E115,'[1]LopHocPhan'!C$2:F$1412,4,FALSE)</f>
        <v>34</v>
      </c>
      <c r="AR115" s="56">
        <f t="shared" si="6"/>
        <v>86</v>
      </c>
      <c r="AS115" s="55" t="s">
        <v>320</v>
      </c>
      <c r="AT115" s="55"/>
      <c r="AU115" s="55">
        <f t="shared" si="7"/>
        <v>34</v>
      </c>
      <c r="AV115" s="71" t="s">
        <v>136</v>
      </c>
      <c r="AW115" s="55">
        <v>4</v>
      </c>
      <c r="AX115" s="55" t="s">
        <v>82</v>
      </c>
      <c r="AY115" s="72"/>
      <c r="AZ115" s="72"/>
      <c r="BA115" s="46" t="s">
        <v>93</v>
      </c>
      <c r="BB115" s="70" t="s">
        <v>209</v>
      </c>
      <c r="BC115" s="70"/>
      <c r="BD115" s="70"/>
      <c r="BE115" s="70"/>
      <c r="BF115" s="70"/>
      <c r="BG115" s="46"/>
      <c r="BH115" s="70"/>
      <c r="BI115" s="70"/>
      <c r="BJ115" s="70"/>
      <c r="BK115" s="58" t="s">
        <v>73</v>
      </c>
      <c r="BL115" s="72" t="s">
        <v>87</v>
      </c>
      <c r="BM115" s="77">
        <v>5</v>
      </c>
      <c r="BN115" s="60" t="s">
        <v>321</v>
      </c>
      <c r="BO115" s="61">
        <v>48</v>
      </c>
      <c r="BP115" s="61" t="s">
        <v>322</v>
      </c>
      <c r="BQ115" s="79"/>
      <c r="BR115" s="62"/>
      <c r="BS115" s="74"/>
      <c r="BT115" s="72" t="s">
        <v>105</v>
      </c>
      <c r="BV115" s="38"/>
    </row>
    <row r="116" spans="1:74" ht="22.5" customHeight="1">
      <c r="A116" s="46">
        <v>23</v>
      </c>
      <c r="B116" s="46">
        <v>1085</v>
      </c>
      <c r="C116" s="68" t="s">
        <v>323</v>
      </c>
      <c r="D116" s="49">
        <v>2</v>
      </c>
      <c r="E116" s="49" t="str">
        <f t="shared" si="5"/>
        <v>1351ENTI0111</v>
      </c>
      <c r="F116" s="77">
        <v>1351</v>
      </c>
      <c r="G116" s="49" t="s">
        <v>324</v>
      </c>
      <c r="H116" s="77" t="s">
        <v>66</v>
      </c>
      <c r="I116" s="69" t="s">
        <v>325</v>
      </c>
      <c r="J116" s="53"/>
      <c r="K116" s="53"/>
      <c r="L116" s="46"/>
      <c r="M116" s="69"/>
      <c r="N116" s="46"/>
      <c r="O116" s="46">
        <v>1</v>
      </c>
      <c r="P116" s="92"/>
      <c r="Q116" s="92"/>
      <c r="R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>
        <v>1</v>
      </c>
      <c r="AE116" s="69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8">
        <v>150</v>
      </c>
      <c r="AQ116" s="55">
        <f>VLOOKUP(E116,'[1]LopHocPhan'!C$2:F$1412,4,FALSE)</f>
        <v>2</v>
      </c>
      <c r="AR116" s="55"/>
      <c r="AS116" s="55"/>
      <c r="AT116" s="55"/>
      <c r="AU116" s="93">
        <f>AP116</f>
        <v>150</v>
      </c>
      <c r="AV116" s="94" t="s">
        <v>166</v>
      </c>
      <c r="AW116" s="55">
        <v>3</v>
      </c>
      <c r="AX116" s="93" t="s">
        <v>226</v>
      </c>
      <c r="AY116" s="72"/>
      <c r="AZ116" s="58" t="s">
        <v>241</v>
      </c>
      <c r="BA116" s="70" t="s">
        <v>119</v>
      </c>
      <c r="BB116" s="70" t="s">
        <v>208</v>
      </c>
      <c r="BC116" s="70"/>
      <c r="BD116" s="70"/>
      <c r="BE116" s="70"/>
      <c r="BF116" s="70"/>
      <c r="BG116" s="95" t="s">
        <v>119</v>
      </c>
      <c r="BH116" s="70" t="s">
        <v>171</v>
      </c>
      <c r="BI116" s="70"/>
      <c r="BJ116" s="70"/>
      <c r="BK116" s="72" t="s">
        <v>326</v>
      </c>
      <c r="BL116" s="72" t="s">
        <v>183</v>
      </c>
      <c r="BM116" s="77">
        <v>27</v>
      </c>
      <c r="BN116" s="60" t="s">
        <v>327</v>
      </c>
      <c r="BO116" s="61">
        <v>49</v>
      </c>
      <c r="BP116" s="61"/>
      <c r="BQ116" s="79"/>
      <c r="BR116" s="62"/>
      <c r="BS116" s="74"/>
      <c r="BT116" s="72" t="s">
        <v>328</v>
      </c>
      <c r="BV116" s="38"/>
    </row>
    <row r="117" spans="1:74" ht="22.5" customHeight="1">
      <c r="A117" s="46">
        <v>24</v>
      </c>
      <c r="B117" s="46">
        <v>1119</v>
      </c>
      <c r="C117" s="68" t="s">
        <v>323</v>
      </c>
      <c r="D117" s="49">
        <v>2</v>
      </c>
      <c r="E117" s="49" t="str">
        <f t="shared" si="5"/>
        <v>1352ENTI0111</v>
      </c>
      <c r="F117" s="70">
        <v>1352</v>
      </c>
      <c r="G117" s="49" t="s">
        <v>324</v>
      </c>
      <c r="H117" s="77" t="s">
        <v>66</v>
      </c>
      <c r="I117" s="69" t="s">
        <v>329</v>
      </c>
      <c r="J117" s="53"/>
      <c r="K117" s="53"/>
      <c r="L117" s="46"/>
      <c r="M117" s="69"/>
      <c r="N117" s="46"/>
      <c r="O117" s="46">
        <v>1</v>
      </c>
      <c r="P117" s="92"/>
      <c r="Q117" s="92"/>
      <c r="R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9"/>
      <c r="AF117" s="70"/>
      <c r="AG117" s="70">
        <v>1</v>
      </c>
      <c r="AH117" s="70"/>
      <c r="AI117" s="70"/>
      <c r="AJ117" s="70"/>
      <c r="AK117" s="70"/>
      <c r="AL117" s="70"/>
      <c r="AM117" s="70"/>
      <c r="AN117" s="70"/>
      <c r="AO117" s="70"/>
      <c r="AP117" s="78">
        <v>120</v>
      </c>
      <c r="AQ117" s="55">
        <f>VLOOKUP(E117,'[1]LopHocPhan'!C$2:F$1412,4,FALSE)</f>
        <v>1</v>
      </c>
      <c r="AR117" s="55"/>
      <c r="AS117" s="55"/>
      <c r="AT117" s="55"/>
      <c r="AU117" s="93">
        <f>AP117</f>
        <v>120</v>
      </c>
      <c r="AV117" s="94" t="s">
        <v>330</v>
      </c>
      <c r="AW117" s="55">
        <v>1</v>
      </c>
      <c r="AX117" s="93" t="s">
        <v>77</v>
      </c>
      <c r="AY117" s="72"/>
      <c r="AZ117" s="72" t="s">
        <v>103</v>
      </c>
      <c r="BA117" s="80"/>
      <c r="BB117" s="50"/>
      <c r="BC117" s="70"/>
      <c r="BD117" s="70"/>
      <c r="BE117" s="95" t="s">
        <v>115</v>
      </c>
      <c r="BF117" s="70" t="s">
        <v>331</v>
      </c>
      <c r="BG117" s="70"/>
      <c r="BH117" s="70"/>
      <c r="BI117" s="70"/>
      <c r="BJ117" s="70"/>
      <c r="BK117" s="72" t="s">
        <v>332</v>
      </c>
      <c r="BL117" s="72" t="s">
        <v>74</v>
      </c>
      <c r="BM117" s="77">
        <v>27</v>
      </c>
      <c r="BN117" s="60" t="s">
        <v>235</v>
      </c>
      <c r="BO117" s="61">
        <v>49</v>
      </c>
      <c r="BP117" s="61"/>
      <c r="BQ117" s="79"/>
      <c r="BR117" s="62"/>
      <c r="BS117" s="74"/>
      <c r="BT117" s="72" t="s">
        <v>333</v>
      </c>
      <c r="BV117" s="38"/>
    </row>
    <row r="118" spans="1:74" ht="22.5" customHeight="1">
      <c r="A118" s="46">
        <v>25</v>
      </c>
      <c r="B118" s="46">
        <v>1120</v>
      </c>
      <c r="C118" s="68" t="s">
        <v>323</v>
      </c>
      <c r="D118" s="49">
        <v>2</v>
      </c>
      <c r="E118" s="49" t="str">
        <f t="shared" si="5"/>
        <v>1353ENTI0111</v>
      </c>
      <c r="F118" s="70">
        <v>1353</v>
      </c>
      <c r="G118" s="49" t="s">
        <v>324</v>
      </c>
      <c r="H118" s="77" t="s">
        <v>66</v>
      </c>
      <c r="I118" s="69" t="s">
        <v>329</v>
      </c>
      <c r="J118" s="53"/>
      <c r="K118" s="53"/>
      <c r="L118" s="46"/>
      <c r="M118" s="69"/>
      <c r="N118" s="46"/>
      <c r="O118" s="46">
        <v>1</v>
      </c>
      <c r="P118" s="92"/>
      <c r="Q118" s="92"/>
      <c r="R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9"/>
      <c r="AF118" s="70"/>
      <c r="AG118" s="70">
        <v>1</v>
      </c>
      <c r="AH118" s="70"/>
      <c r="AI118" s="70"/>
      <c r="AJ118" s="70"/>
      <c r="AK118" s="70"/>
      <c r="AL118" s="70"/>
      <c r="AM118" s="70"/>
      <c r="AN118" s="70"/>
      <c r="AO118" s="70"/>
      <c r="AP118" s="92">
        <v>150</v>
      </c>
      <c r="AQ118" s="55">
        <f>VLOOKUP(E118,'[1]LopHocPhan'!C$2:F$1412,4,FALSE)</f>
        <v>3</v>
      </c>
      <c r="AR118" s="55"/>
      <c r="AS118" s="55"/>
      <c r="AT118" s="55"/>
      <c r="AU118" s="93">
        <f>AP118</f>
        <v>150</v>
      </c>
      <c r="AV118" s="94" t="s">
        <v>96</v>
      </c>
      <c r="AW118" s="55">
        <v>3</v>
      </c>
      <c r="AX118" s="93" t="s">
        <v>226</v>
      </c>
      <c r="AY118" s="72"/>
      <c r="AZ118" s="58" t="s">
        <v>241</v>
      </c>
      <c r="BA118" s="70"/>
      <c r="BB118" s="70"/>
      <c r="BC118" s="70"/>
      <c r="BD118" s="70"/>
      <c r="BE118" s="70"/>
      <c r="BF118" s="70"/>
      <c r="BG118" s="70"/>
      <c r="BH118" s="70"/>
      <c r="BI118" s="95" t="s">
        <v>119</v>
      </c>
      <c r="BJ118" s="70" t="s">
        <v>208</v>
      </c>
      <c r="BK118" s="72" t="s">
        <v>332</v>
      </c>
      <c r="BL118" s="72" t="s">
        <v>74</v>
      </c>
      <c r="BM118" s="77">
        <v>27</v>
      </c>
      <c r="BN118" s="60" t="s">
        <v>117</v>
      </c>
      <c r="BO118" s="61">
        <v>49</v>
      </c>
      <c r="BP118" s="61"/>
      <c r="BQ118" s="79"/>
      <c r="BR118" s="62"/>
      <c r="BS118" s="74"/>
      <c r="BT118" s="72" t="s">
        <v>333</v>
      </c>
      <c r="BV118" s="38"/>
    </row>
    <row r="119" spans="1:74" ht="22.5" customHeight="1">
      <c r="A119" s="46">
        <v>26</v>
      </c>
      <c r="B119" s="46">
        <v>1237</v>
      </c>
      <c r="C119" s="83" t="s">
        <v>334</v>
      </c>
      <c r="D119" s="49">
        <v>2</v>
      </c>
      <c r="E119" s="49" t="str">
        <f t="shared" si="5"/>
        <v>1351TMKT0612</v>
      </c>
      <c r="F119" s="84">
        <v>1351</v>
      </c>
      <c r="G119" s="85" t="s">
        <v>335</v>
      </c>
      <c r="H119" s="77" t="s">
        <v>66</v>
      </c>
      <c r="I119" s="70" t="s">
        <v>276</v>
      </c>
      <c r="J119" s="53"/>
      <c r="K119" s="53"/>
      <c r="L119" s="46"/>
      <c r="M119" s="69"/>
      <c r="N119" s="46"/>
      <c r="O119" s="46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9"/>
      <c r="AF119" s="70"/>
      <c r="AG119" s="70"/>
      <c r="AH119" s="70"/>
      <c r="AI119" s="70">
        <v>1</v>
      </c>
      <c r="AJ119" s="70"/>
      <c r="AK119" s="70"/>
      <c r="AL119" s="70"/>
      <c r="AM119" s="70"/>
      <c r="AN119" s="70"/>
      <c r="AO119" s="70"/>
      <c r="AP119" s="78">
        <v>110</v>
      </c>
      <c r="AQ119" s="55">
        <f>VLOOKUP(E119,'[1]LopHocPhan'!C$2:F$1412,4,FALSE)</f>
        <v>86</v>
      </c>
      <c r="AR119" s="56">
        <f aca="true" t="shared" si="8" ref="AR119:AR134">AP119-AQ119</f>
        <v>24</v>
      </c>
      <c r="AS119" s="55"/>
      <c r="AT119" s="55"/>
      <c r="AU119" s="55">
        <f aca="true" t="shared" si="9" ref="AU119:AU134">AQ119</f>
        <v>86</v>
      </c>
      <c r="AV119" s="57" t="s">
        <v>102</v>
      </c>
      <c r="AW119" s="55">
        <v>2</v>
      </c>
      <c r="AX119" s="55" t="s">
        <v>158</v>
      </c>
      <c r="AY119" s="72"/>
      <c r="AZ119" s="72"/>
      <c r="BA119" s="70"/>
      <c r="BB119" s="70"/>
      <c r="BC119" s="70"/>
      <c r="BD119" s="70"/>
      <c r="BE119" s="70" t="s">
        <v>71</v>
      </c>
      <c r="BF119" s="70" t="s">
        <v>250</v>
      </c>
      <c r="BG119" s="70"/>
      <c r="BH119" s="70"/>
      <c r="BI119" s="70"/>
      <c r="BJ119" s="70"/>
      <c r="BK119" s="72" t="s">
        <v>73</v>
      </c>
      <c r="BL119" s="72" t="s">
        <v>74</v>
      </c>
      <c r="BM119" s="77">
        <v>5</v>
      </c>
      <c r="BN119" s="60"/>
      <c r="BO119" s="61">
        <v>15</v>
      </c>
      <c r="BP119" s="61"/>
      <c r="BQ119" s="79"/>
      <c r="BR119" s="62"/>
      <c r="BS119" s="74"/>
      <c r="BT119" s="72" t="s">
        <v>75</v>
      </c>
      <c r="BV119" s="38"/>
    </row>
    <row r="120" spans="1:74" ht="22.5" customHeight="1">
      <c r="A120" s="46">
        <v>27</v>
      </c>
      <c r="B120" s="46">
        <v>1239</v>
      </c>
      <c r="C120" s="83" t="s">
        <v>336</v>
      </c>
      <c r="D120" s="49">
        <v>2</v>
      </c>
      <c r="E120" s="49" t="str">
        <f t="shared" si="5"/>
        <v>1351TMKT1712</v>
      </c>
      <c r="F120" s="84">
        <v>1351</v>
      </c>
      <c r="G120" s="85" t="s">
        <v>337</v>
      </c>
      <c r="H120" s="77" t="s">
        <v>66</v>
      </c>
      <c r="I120" s="70" t="s">
        <v>276</v>
      </c>
      <c r="J120" s="53"/>
      <c r="K120" s="53"/>
      <c r="L120" s="46"/>
      <c r="M120" s="69"/>
      <c r="N120" s="46"/>
      <c r="O120" s="46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9"/>
      <c r="AF120" s="70"/>
      <c r="AG120" s="70"/>
      <c r="AH120" s="70"/>
      <c r="AI120" s="70">
        <v>1</v>
      </c>
      <c r="AJ120" s="70"/>
      <c r="AK120" s="70"/>
      <c r="AL120" s="70"/>
      <c r="AM120" s="70"/>
      <c r="AN120" s="70"/>
      <c r="AO120" s="70"/>
      <c r="AP120" s="78">
        <v>110</v>
      </c>
      <c r="AQ120" s="55">
        <f>VLOOKUP(E120,'[1]LopHocPhan'!C$2:F$1412,4,FALSE)</f>
        <v>87</v>
      </c>
      <c r="AR120" s="56">
        <f t="shared" si="8"/>
        <v>23</v>
      </c>
      <c r="AS120" s="55" t="s">
        <v>338</v>
      </c>
      <c r="AT120" s="55"/>
      <c r="AU120" s="55">
        <f t="shared" si="9"/>
        <v>87</v>
      </c>
      <c r="AV120" s="96" t="s">
        <v>84</v>
      </c>
      <c r="AW120" s="97">
        <v>4</v>
      </c>
      <c r="AX120" s="97" t="s">
        <v>158</v>
      </c>
      <c r="AY120" s="58"/>
      <c r="AZ120" s="72"/>
      <c r="BA120" s="88"/>
      <c r="BB120" s="88"/>
      <c r="BC120" s="70" t="s">
        <v>93</v>
      </c>
      <c r="BD120" s="70" t="s">
        <v>318</v>
      </c>
      <c r="BE120" s="70"/>
      <c r="BF120" s="70"/>
      <c r="BG120" s="70"/>
      <c r="BH120" s="70"/>
      <c r="BI120" s="70"/>
      <c r="BJ120" s="70"/>
      <c r="BK120" s="72" t="s">
        <v>73</v>
      </c>
      <c r="BL120" s="58" t="s">
        <v>87</v>
      </c>
      <c r="BM120" s="77">
        <v>5</v>
      </c>
      <c r="BN120" s="60"/>
      <c r="BO120" s="61">
        <v>15</v>
      </c>
      <c r="BP120" s="61"/>
      <c r="BQ120" s="79"/>
      <c r="BR120" s="62"/>
      <c r="BS120" s="74"/>
      <c r="BT120" s="72" t="s">
        <v>75</v>
      </c>
      <c r="BV120" s="38"/>
    </row>
    <row r="121" spans="1:74" ht="22.5" customHeight="1">
      <c r="A121" s="46">
        <v>28</v>
      </c>
      <c r="B121" s="46">
        <v>1245</v>
      </c>
      <c r="C121" s="83" t="s">
        <v>339</v>
      </c>
      <c r="D121" s="49">
        <v>2</v>
      </c>
      <c r="E121" s="49" t="str">
        <f t="shared" si="5"/>
        <v>1351TMKT1922</v>
      </c>
      <c r="F121" s="84">
        <v>1351</v>
      </c>
      <c r="G121" s="85" t="s">
        <v>340</v>
      </c>
      <c r="H121" s="77" t="s">
        <v>66</v>
      </c>
      <c r="I121" s="70" t="s">
        <v>276</v>
      </c>
      <c r="J121" s="53"/>
      <c r="K121" s="53"/>
      <c r="L121" s="46"/>
      <c r="M121" s="69"/>
      <c r="N121" s="46"/>
      <c r="O121" s="46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9"/>
      <c r="AF121" s="70"/>
      <c r="AG121" s="70"/>
      <c r="AH121" s="70"/>
      <c r="AI121" s="70">
        <v>1</v>
      </c>
      <c r="AJ121" s="70"/>
      <c r="AK121" s="70"/>
      <c r="AL121" s="70"/>
      <c r="AM121" s="70"/>
      <c r="AN121" s="70"/>
      <c r="AO121" s="70"/>
      <c r="AP121" s="78">
        <v>120</v>
      </c>
      <c r="AQ121" s="55">
        <f>VLOOKUP(E121,'[1]LopHocPhan'!C$2:F$1412,4,FALSE)</f>
        <v>77</v>
      </c>
      <c r="AR121" s="56">
        <f t="shared" si="8"/>
        <v>43</v>
      </c>
      <c r="AS121" s="55"/>
      <c r="AT121" s="55"/>
      <c r="AU121" s="55">
        <f t="shared" si="9"/>
        <v>77</v>
      </c>
      <c r="AV121" s="57" t="s">
        <v>91</v>
      </c>
      <c r="AW121" s="55">
        <v>3</v>
      </c>
      <c r="AX121" s="55" t="s">
        <v>158</v>
      </c>
      <c r="AY121" s="72"/>
      <c r="AZ121" s="72"/>
      <c r="BA121" s="70"/>
      <c r="BB121" s="70"/>
      <c r="BC121" s="70"/>
      <c r="BD121" s="70"/>
      <c r="BE121" s="70"/>
      <c r="BF121" s="70"/>
      <c r="BG121" s="70"/>
      <c r="BH121" s="70"/>
      <c r="BI121" s="70" t="s">
        <v>119</v>
      </c>
      <c r="BJ121" s="70" t="s">
        <v>86</v>
      </c>
      <c r="BK121" s="72" t="s">
        <v>332</v>
      </c>
      <c r="BL121" s="72" t="s">
        <v>74</v>
      </c>
      <c r="BM121" s="77">
        <v>5</v>
      </c>
      <c r="BN121" s="60"/>
      <c r="BO121" s="61">
        <v>15</v>
      </c>
      <c r="BP121" s="61"/>
      <c r="BQ121" s="79"/>
      <c r="BR121" s="62"/>
      <c r="BS121" s="74"/>
      <c r="BT121" s="72" t="s">
        <v>75</v>
      </c>
      <c r="BV121" s="38"/>
    </row>
    <row r="122" spans="1:72" ht="22.5" customHeight="1">
      <c r="A122" s="46">
        <v>1</v>
      </c>
      <c r="B122" s="46">
        <v>51</v>
      </c>
      <c r="C122" s="47" t="s">
        <v>341</v>
      </c>
      <c r="D122" s="48">
        <v>3</v>
      </c>
      <c r="E122" s="49" t="str">
        <f t="shared" si="5"/>
        <v>1351TEMG0511</v>
      </c>
      <c r="F122" s="50">
        <v>1351</v>
      </c>
      <c r="G122" s="51" t="s">
        <v>342</v>
      </c>
      <c r="H122" s="52" t="s">
        <v>111</v>
      </c>
      <c r="I122" s="53" t="s">
        <v>279</v>
      </c>
      <c r="J122" s="53"/>
      <c r="K122" s="53"/>
      <c r="L122" s="46">
        <v>1</v>
      </c>
      <c r="M122" s="46"/>
      <c r="N122" s="46"/>
      <c r="O122" s="46"/>
      <c r="P122" s="46"/>
      <c r="Q122" s="46"/>
      <c r="R122" s="46"/>
      <c r="S122" s="46">
        <v>1</v>
      </c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53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54">
        <v>120</v>
      </c>
      <c r="AQ122" s="55">
        <f>VLOOKUP(E122,'[1]LopHocPhan'!C$2:F$1412,4,FALSE)</f>
        <v>120</v>
      </c>
      <c r="AR122" s="56">
        <f t="shared" si="8"/>
        <v>0</v>
      </c>
      <c r="AS122" s="55"/>
      <c r="AT122" s="55"/>
      <c r="AU122" s="55">
        <f t="shared" si="9"/>
        <v>120</v>
      </c>
      <c r="AV122" s="57" t="s">
        <v>80</v>
      </c>
      <c r="AW122" s="55">
        <v>3</v>
      </c>
      <c r="AX122" s="55" t="s">
        <v>77</v>
      </c>
      <c r="AY122" s="58"/>
      <c r="AZ122" s="72" t="s">
        <v>103</v>
      </c>
      <c r="BA122" s="46"/>
      <c r="BB122" s="46"/>
      <c r="BC122" s="46" t="s">
        <v>119</v>
      </c>
      <c r="BD122" s="46" t="s">
        <v>118</v>
      </c>
      <c r="BE122" s="46"/>
      <c r="BF122" s="46"/>
      <c r="BG122" s="46" t="s">
        <v>119</v>
      </c>
      <c r="BH122" s="46" t="s">
        <v>118</v>
      </c>
      <c r="BI122" s="46"/>
      <c r="BJ122" s="46"/>
      <c r="BK122" s="58" t="s">
        <v>73</v>
      </c>
      <c r="BL122" s="58" t="s">
        <v>343</v>
      </c>
      <c r="BM122" s="59">
        <v>6</v>
      </c>
      <c r="BN122" s="60" t="s">
        <v>321</v>
      </c>
      <c r="BO122" s="36">
        <v>46</v>
      </c>
      <c r="BP122" s="61"/>
      <c r="BQ122" s="62"/>
      <c r="BR122" s="62"/>
      <c r="BS122" s="63"/>
      <c r="BT122" s="58" t="s">
        <v>75</v>
      </c>
    </row>
    <row r="123" spans="1:72" ht="22.5" customHeight="1">
      <c r="A123" s="46">
        <v>2</v>
      </c>
      <c r="B123" s="46">
        <v>52</v>
      </c>
      <c r="C123" s="47" t="s">
        <v>341</v>
      </c>
      <c r="D123" s="48">
        <v>3</v>
      </c>
      <c r="E123" s="49" t="str">
        <f t="shared" si="5"/>
        <v>1352TEMG0511</v>
      </c>
      <c r="F123" s="50">
        <v>1352</v>
      </c>
      <c r="G123" s="51" t="s">
        <v>342</v>
      </c>
      <c r="H123" s="52" t="s">
        <v>111</v>
      </c>
      <c r="I123" s="53" t="s">
        <v>279</v>
      </c>
      <c r="J123" s="53"/>
      <c r="K123" s="53"/>
      <c r="L123" s="46">
        <v>1</v>
      </c>
      <c r="M123" s="46"/>
      <c r="N123" s="46"/>
      <c r="O123" s="46"/>
      <c r="P123" s="46"/>
      <c r="Q123" s="46"/>
      <c r="R123" s="46"/>
      <c r="S123" s="46">
        <v>1</v>
      </c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53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54">
        <v>120</v>
      </c>
      <c r="AQ123" s="55">
        <f>VLOOKUP(E123,'[1]LopHocPhan'!C$2:F$1412,4,FALSE)</f>
        <v>111</v>
      </c>
      <c r="AR123" s="56">
        <f t="shared" si="8"/>
        <v>9</v>
      </c>
      <c r="AS123" s="55"/>
      <c r="AT123" s="55"/>
      <c r="AU123" s="55">
        <f t="shared" si="9"/>
        <v>111</v>
      </c>
      <c r="AV123" s="57" t="s">
        <v>163</v>
      </c>
      <c r="AW123" s="55">
        <v>3</v>
      </c>
      <c r="AX123" s="55" t="s">
        <v>220</v>
      </c>
      <c r="AY123" s="58"/>
      <c r="AZ123" s="58" t="s">
        <v>344</v>
      </c>
      <c r="BA123" s="46"/>
      <c r="BB123" s="46"/>
      <c r="BC123" s="46"/>
      <c r="BD123" s="46"/>
      <c r="BE123" s="46" t="s">
        <v>119</v>
      </c>
      <c r="BF123" s="46" t="s">
        <v>118</v>
      </c>
      <c r="BG123" s="46"/>
      <c r="BH123" s="46"/>
      <c r="BI123" s="46" t="s">
        <v>119</v>
      </c>
      <c r="BJ123" s="46" t="s">
        <v>118</v>
      </c>
      <c r="BK123" s="58" t="s">
        <v>73</v>
      </c>
      <c r="BL123" s="58" t="s">
        <v>345</v>
      </c>
      <c r="BM123" s="59">
        <v>6</v>
      </c>
      <c r="BN123" s="60" t="s">
        <v>321</v>
      </c>
      <c r="BO123" s="36">
        <v>46</v>
      </c>
      <c r="BP123" s="61"/>
      <c r="BQ123" s="62"/>
      <c r="BR123" s="62"/>
      <c r="BS123" s="63"/>
      <c r="BT123" s="58" t="s">
        <v>75</v>
      </c>
    </row>
    <row r="124" spans="1:72" ht="22.5" customHeight="1">
      <c r="A124" s="46">
        <v>3</v>
      </c>
      <c r="B124" s="46">
        <v>53</v>
      </c>
      <c r="C124" s="47" t="s">
        <v>341</v>
      </c>
      <c r="D124" s="48">
        <v>3</v>
      </c>
      <c r="E124" s="49" t="str">
        <f t="shared" si="5"/>
        <v>1353TEMG0511</v>
      </c>
      <c r="F124" s="50">
        <v>1353</v>
      </c>
      <c r="G124" s="51" t="s">
        <v>342</v>
      </c>
      <c r="H124" s="52" t="s">
        <v>111</v>
      </c>
      <c r="I124" s="53" t="s">
        <v>279</v>
      </c>
      <c r="J124" s="53"/>
      <c r="K124" s="53"/>
      <c r="L124" s="46">
        <v>1</v>
      </c>
      <c r="M124" s="46"/>
      <c r="N124" s="46"/>
      <c r="O124" s="46"/>
      <c r="P124" s="46"/>
      <c r="Q124" s="46"/>
      <c r="R124" s="46"/>
      <c r="S124" s="46">
        <v>1</v>
      </c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53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54">
        <v>120</v>
      </c>
      <c r="AQ124" s="55">
        <f>VLOOKUP(E124,'[1]LopHocPhan'!C$2:F$1412,4,FALSE)</f>
        <v>107</v>
      </c>
      <c r="AR124" s="56">
        <f t="shared" si="8"/>
        <v>13</v>
      </c>
      <c r="AS124" s="55"/>
      <c r="AT124" s="55"/>
      <c r="AU124" s="55">
        <f t="shared" si="9"/>
        <v>107</v>
      </c>
      <c r="AV124" s="57" t="s">
        <v>129</v>
      </c>
      <c r="AW124" s="55">
        <v>3</v>
      </c>
      <c r="AX124" s="55" t="s">
        <v>77</v>
      </c>
      <c r="AY124" s="58"/>
      <c r="AZ124" s="72" t="s">
        <v>346</v>
      </c>
      <c r="BA124" s="46"/>
      <c r="BB124" s="46"/>
      <c r="BC124" s="46"/>
      <c r="BD124" s="46"/>
      <c r="BE124" s="46" t="s">
        <v>119</v>
      </c>
      <c r="BF124" s="46" t="s">
        <v>174</v>
      </c>
      <c r="BG124" s="46"/>
      <c r="BH124" s="46"/>
      <c r="BI124" s="46" t="s">
        <v>119</v>
      </c>
      <c r="BJ124" s="46" t="s">
        <v>174</v>
      </c>
      <c r="BK124" s="58" t="s">
        <v>73</v>
      </c>
      <c r="BL124" s="58" t="s">
        <v>345</v>
      </c>
      <c r="BM124" s="59">
        <v>6</v>
      </c>
      <c r="BN124" s="60" t="s">
        <v>321</v>
      </c>
      <c r="BO124" s="36">
        <v>46</v>
      </c>
      <c r="BP124" s="61"/>
      <c r="BQ124" s="62"/>
      <c r="BR124" s="62"/>
      <c r="BS124" s="63"/>
      <c r="BT124" s="58" t="s">
        <v>75</v>
      </c>
    </row>
    <row r="125" spans="1:72" ht="22.5" customHeight="1">
      <c r="A125" s="46">
        <v>4</v>
      </c>
      <c r="B125" s="46">
        <v>57</v>
      </c>
      <c r="C125" s="64" t="s">
        <v>347</v>
      </c>
      <c r="D125" s="48">
        <v>1</v>
      </c>
      <c r="E125" s="49" t="str">
        <f t="shared" si="5"/>
        <v>1351TEMG0811</v>
      </c>
      <c r="F125" s="50">
        <v>1351</v>
      </c>
      <c r="G125" s="51" t="s">
        <v>348</v>
      </c>
      <c r="H125" s="52" t="s">
        <v>349</v>
      </c>
      <c r="I125" s="53" t="s">
        <v>279</v>
      </c>
      <c r="J125" s="53"/>
      <c r="K125" s="53"/>
      <c r="L125" s="46">
        <v>1</v>
      </c>
      <c r="M125" s="46"/>
      <c r="N125" s="46"/>
      <c r="O125" s="46"/>
      <c r="P125" s="46"/>
      <c r="Q125" s="46"/>
      <c r="R125" s="46"/>
      <c r="S125" s="46">
        <v>1</v>
      </c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53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54">
        <v>120</v>
      </c>
      <c r="AQ125" s="55">
        <f>VLOOKUP(E125,'[1]LopHocPhan'!C$2:F$1412,4,FALSE)</f>
        <v>120</v>
      </c>
      <c r="AR125" s="56">
        <f t="shared" si="8"/>
        <v>0</v>
      </c>
      <c r="AS125" s="55"/>
      <c r="AT125" s="55"/>
      <c r="AU125" s="55">
        <f t="shared" si="9"/>
        <v>120</v>
      </c>
      <c r="AV125" s="57" t="s">
        <v>166</v>
      </c>
      <c r="AW125" s="55">
        <v>3</v>
      </c>
      <c r="AX125" s="55" t="s">
        <v>148</v>
      </c>
      <c r="AY125" s="58"/>
      <c r="AZ125" s="72" t="s">
        <v>350</v>
      </c>
      <c r="BA125" s="46"/>
      <c r="BB125" s="46"/>
      <c r="BC125" s="46"/>
      <c r="BD125" s="46"/>
      <c r="BE125" s="53"/>
      <c r="BF125" s="46"/>
      <c r="BG125" s="46" t="s">
        <v>119</v>
      </c>
      <c r="BH125" s="46" t="s">
        <v>118</v>
      </c>
      <c r="BI125" s="46"/>
      <c r="BJ125" s="46"/>
      <c r="BK125" s="58" t="s">
        <v>306</v>
      </c>
      <c r="BL125" s="58" t="s">
        <v>307</v>
      </c>
      <c r="BM125" s="59">
        <v>6</v>
      </c>
      <c r="BN125" s="60"/>
      <c r="BO125" s="36">
        <v>46</v>
      </c>
      <c r="BP125" s="61"/>
      <c r="BQ125" s="62"/>
      <c r="BR125" s="62"/>
      <c r="BS125" s="63"/>
      <c r="BT125" s="58" t="s">
        <v>75</v>
      </c>
    </row>
    <row r="126" spans="1:72" ht="22.5" customHeight="1">
      <c r="A126" s="46">
        <v>5</v>
      </c>
      <c r="B126" s="46">
        <v>58</v>
      </c>
      <c r="C126" s="64" t="s">
        <v>347</v>
      </c>
      <c r="D126" s="48">
        <v>1</v>
      </c>
      <c r="E126" s="49" t="str">
        <f t="shared" si="5"/>
        <v>1352TEMG0811</v>
      </c>
      <c r="F126" s="50">
        <v>1352</v>
      </c>
      <c r="G126" s="51" t="s">
        <v>348</v>
      </c>
      <c r="H126" s="52" t="s">
        <v>349</v>
      </c>
      <c r="I126" s="53" t="s">
        <v>279</v>
      </c>
      <c r="J126" s="53"/>
      <c r="K126" s="53"/>
      <c r="L126" s="46">
        <v>1</v>
      </c>
      <c r="M126" s="46"/>
      <c r="N126" s="46"/>
      <c r="O126" s="46"/>
      <c r="P126" s="46"/>
      <c r="Q126" s="46"/>
      <c r="R126" s="46"/>
      <c r="S126" s="46">
        <v>1</v>
      </c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53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54">
        <v>120</v>
      </c>
      <c r="AQ126" s="55">
        <f>VLOOKUP(E126,'[1]LopHocPhan'!C$2:F$1412,4,FALSE)</f>
        <v>102</v>
      </c>
      <c r="AR126" s="56">
        <f t="shared" si="8"/>
        <v>18</v>
      </c>
      <c r="AS126" s="55"/>
      <c r="AT126" s="55"/>
      <c r="AU126" s="55">
        <f t="shared" si="9"/>
        <v>102</v>
      </c>
      <c r="AV126" s="57" t="s">
        <v>188</v>
      </c>
      <c r="AW126" s="55">
        <v>3</v>
      </c>
      <c r="AX126" s="55" t="s">
        <v>351</v>
      </c>
      <c r="AY126" s="58"/>
      <c r="AZ126" s="72" t="s">
        <v>352</v>
      </c>
      <c r="BA126" s="46"/>
      <c r="BB126" s="46"/>
      <c r="BC126" s="46"/>
      <c r="BD126" s="46"/>
      <c r="BE126" s="53"/>
      <c r="BF126" s="46"/>
      <c r="BG126" s="46"/>
      <c r="BH126" s="46"/>
      <c r="BI126" s="46" t="s">
        <v>119</v>
      </c>
      <c r="BJ126" s="46" t="s">
        <v>118</v>
      </c>
      <c r="BK126" s="58" t="s">
        <v>306</v>
      </c>
      <c r="BL126" s="58" t="s">
        <v>307</v>
      </c>
      <c r="BM126" s="59">
        <v>6</v>
      </c>
      <c r="BN126" s="60"/>
      <c r="BO126" s="36">
        <v>46</v>
      </c>
      <c r="BP126" s="61"/>
      <c r="BQ126" s="62"/>
      <c r="BR126" s="62"/>
      <c r="BS126" s="63"/>
      <c r="BT126" s="58" t="s">
        <v>75</v>
      </c>
    </row>
    <row r="127" spans="1:72" ht="22.5" customHeight="1">
      <c r="A127" s="46">
        <v>6</v>
      </c>
      <c r="B127" s="46">
        <v>59</v>
      </c>
      <c r="C127" s="64" t="s">
        <v>347</v>
      </c>
      <c r="D127" s="48">
        <v>1</v>
      </c>
      <c r="E127" s="49" t="str">
        <f t="shared" si="5"/>
        <v>1353TEMG0811</v>
      </c>
      <c r="F127" s="50">
        <v>1353</v>
      </c>
      <c r="G127" s="51" t="s">
        <v>348</v>
      </c>
      <c r="H127" s="52" t="s">
        <v>349</v>
      </c>
      <c r="I127" s="53" t="s">
        <v>279</v>
      </c>
      <c r="J127" s="53"/>
      <c r="K127" s="53"/>
      <c r="L127" s="46">
        <v>1</v>
      </c>
      <c r="M127" s="46"/>
      <c r="N127" s="46"/>
      <c r="O127" s="46"/>
      <c r="P127" s="46"/>
      <c r="Q127" s="46"/>
      <c r="R127" s="46"/>
      <c r="S127" s="46">
        <v>1</v>
      </c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53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54">
        <v>120</v>
      </c>
      <c r="AQ127" s="55">
        <f>VLOOKUP(E127,'[1]LopHocPhan'!C$2:F$1412,4,FALSE)</f>
        <v>116</v>
      </c>
      <c r="AR127" s="56">
        <f t="shared" si="8"/>
        <v>4</v>
      </c>
      <c r="AS127" s="55"/>
      <c r="AT127" s="55"/>
      <c r="AU127" s="55">
        <f t="shared" si="9"/>
        <v>116</v>
      </c>
      <c r="AV127" s="57" t="s">
        <v>91</v>
      </c>
      <c r="AW127" s="55">
        <v>3</v>
      </c>
      <c r="AX127" s="55" t="s">
        <v>220</v>
      </c>
      <c r="AY127" s="58"/>
      <c r="AZ127" s="58" t="s">
        <v>353</v>
      </c>
      <c r="BA127" s="46"/>
      <c r="BB127" s="46"/>
      <c r="BC127" s="46"/>
      <c r="BD127" s="46"/>
      <c r="BE127" s="53"/>
      <c r="BF127" s="46"/>
      <c r="BG127" s="46"/>
      <c r="BH127" s="46"/>
      <c r="BI127" s="46" t="s">
        <v>119</v>
      </c>
      <c r="BJ127" s="46" t="s">
        <v>174</v>
      </c>
      <c r="BK127" s="58" t="s">
        <v>306</v>
      </c>
      <c r="BL127" s="58" t="s">
        <v>307</v>
      </c>
      <c r="BM127" s="59">
        <v>6</v>
      </c>
      <c r="BN127" s="60"/>
      <c r="BO127" s="36">
        <v>46</v>
      </c>
      <c r="BP127" s="61"/>
      <c r="BQ127" s="62"/>
      <c r="BR127" s="62"/>
      <c r="BS127" s="63"/>
      <c r="BT127" s="58" t="s">
        <v>75</v>
      </c>
    </row>
    <row r="128" spans="1:72" ht="22.5" customHeight="1">
      <c r="A128" s="46">
        <v>7</v>
      </c>
      <c r="B128" s="46">
        <v>63</v>
      </c>
      <c r="C128" s="50" t="s">
        <v>354</v>
      </c>
      <c r="D128" s="52">
        <v>2</v>
      </c>
      <c r="E128" s="49" t="str">
        <f t="shared" si="5"/>
        <v>1351TEMG0311</v>
      </c>
      <c r="F128" s="50">
        <v>1351</v>
      </c>
      <c r="G128" s="87" t="s">
        <v>355</v>
      </c>
      <c r="H128" s="52" t="s">
        <v>66</v>
      </c>
      <c r="I128" s="53" t="s">
        <v>279</v>
      </c>
      <c r="J128" s="53"/>
      <c r="K128" s="53"/>
      <c r="L128" s="46">
        <v>1</v>
      </c>
      <c r="M128" s="46"/>
      <c r="N128" s="46"/>
      <c r="O128" s="46"/>
      <c r="P128" s="46"/>
      <c r="Q128" s="46"/>
      <c r="R128" s="46"/>
      <c r="S128" s="46">
        <v>1</v>
      </c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53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54">
        <v>120</v>
      </c>
      <c r="AQ128" s="55">
        <f>VLOOKUP(E128,'[1]LopHocPhan'!C$2:F$1412,4,FALSE)</f>
        <v>103</v>
      </c>
      <c r="AR128" s="56">
        <f t="shared" si="8"/>
        <v>17</v>
      </c>
      <c r="AS128" s="55"/>
      <c r="AT128" s="55"/>
      <c r="AU128" s="55">
        <f t="shared" si="9"/>
        <v>103</v>
      </c>
      <c r="AV128" s="57" t="s">
        <v>68</v>
      </c>
      <c r="AW128" s="55">
        <v>2</v>
      </c>
      <c r="AX128" s="55" t="s">
        <v>356</v>
      </c>
      <c r="AY128" s="58"/>
      <c r="AZ128" s="58" t="s">
        <v>357</v>
      </c>
      <c r="BA128" s="46"/>
      <c r="BB128" s="46"/>
      <c r="BC128" s="46"/>
      <c r="BD128" s="46"/>
      <c r="BE128" s="46"/>
      <c r="BF128" s="46"/>
      <c r="BG128" s="46" t="s">
        <v>71</v>
      </c>
      <c r="BH128" s="46" t="s">
        <v>250</v>
      </c>
      <c r="BI128" s="46"/>
      <c r="BJ128" s="46"/>
      <c r="BK128" s="58" t="s">
        <v>73</v>
      </c>
      <c r="BL128" s="58" t="s">
        <v>74</v>
      </c>
      <c r="BM128" s="59">
        <v>6</v>
      </c>
      <c r="BN128" s="60"/>
      <c r="BO128" s="36">
        <v>46</v>
      </c>
      <c r="BP128" s="61"/>
      <c r="BQ128" s="62"/>
      <c r="BR128" s="62"/>
      <c r="BS128" s="74"/>
      <c r="BT128" s="58" t="s">
        <v>75</v>
      </c>
    </row>
    <row r="129" spans="1:72" ht="22.5" customHeight="1">
      <c r="A129" s="46">
        <v>8</v>
      </c>
      <c r="B129" s="46">
        <v>64</v>
      </c>
      <c r="C129" s="50" t="s">
        <v>354</v>
      </c>
      <c r="D129" s="52">
        <v>2</v>
      </c>
      <c r="E129" s="49" t="str">
        <f t="shared" si="5"/>
        <v>1352TEMG0311</v>
      </c>
      <c r="F129" s="50">
        <v>1352</v>
      </c>
      <c r="G129" s="87" t="s">
        <v>355</v>
      </c>
      <c r="H129" s="52" t="s">
        <v>66</v>
      </c>
      <c r="I129" s="53" t="s">
        <v>279</v>
      </c>
      <c r="J129" s="53"/>
      <c r="K129" s="53"/>
      <c r="L129" s="46">
        <v>1</v>
      </c>
      <c r="M129" s="46"/>
      <c r="N129" s="46"/>
      <c r="O129" s="46"/>
      <c r="P129" s="46"/>
      <c r="Q129" s="46"/>
      <c r="R129" s="46"/>
      <c r="S129" s="46">
        <v>1</v>
      </c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53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54">
        <v>120</v>
      </c>
      <c r="AQ129" s="55">
        <f>VLOOKUP(E129,'[1]LopHocPhan'!C$2:F$1412,4,FALSE)</f>
        <v>103</v>
      </c>
      <c r="AR129" s="56">
        <f t="shared" si="8"/>
        <v>17</v>
      </c>
      <c r="AS129" s="55"/>
      <c r="AT129" s="55"/>
      <c r="AU129" s="55">
        <f t="shared" si="9"/>
        <v>103</v>
      </c>
      <c r="AV129" s="57" t="s">
        <v>76</v>
      </c>
      <c r="AW129" s="55">
        <v>2</v>
      </c>
      <c r="AX129" s="55" t="s">
        <v>106</v>
      </c>
      <c r="AY129" s="58"/>
      <c r="AZ129" s="58" t="s">
        <v>358</v>
      </c>
      <c r="BA129" s="46"/>
      <c r="BB129" s="46"/>
      <c r="BC129" s="46"/>
      <c r="BD129" s="46"/>
      <c r="BE129" s="46"/>
      <c r="BF129" s="46"/>
      <c r="BG129" s="46" t="s">
        <v>71</v>
      </c>
      <c r="BH129" s="46" t="s">
        <v>186</v>
      </c>
      <c r="BI129" s="46"/>
      <c r="BJ129" s="46"/>
      <c r="BK129" s="58" t="s">
        <v>73</v>
      </c>
      <c r="BL129" s="58" t="s">
        <v>74</v>
      </c>
      <c r="BM129" s="59">
        <v>6</v>
      </c>
      <c r="BN129" s="60"/>
      <c r="BO129" s="36">
        <v>46</v>
      </c>
      <c r="BP129" s="61"/>
      <c r="BQ129" s="62"/>
      <c r="BR129" s="62"/>
      <c r="BS129" s="74"/>
      <c r="BT129" s="58" t="s">
        <v>75</v>
      </c>
    </row>
    <row r="130" spans="1:72" ht="22.5" customHeight="1">
      <c r="A130" s="46">
        <v>9</v>
      </c>
      <c r="B130" s="46">
        <v>65</v>
      </c>
      <c r="C130" s="50" t="s">
        <v>354</v>
      </c>
      <c r="D130" s="52">
        <v>2</v>
      </c>
      <c r="E130" s="49" t="str">
        <f t="shared" si="5"/>
        <v>1353TEMG0311</v>
      </c>
      <c r="F130" s="50">
        <v>1353</v>
      </c>
      <c r="G130" s="87" t="s">
        <v>355</v>
      </c>
      <c r="H130" s="52" t="s">
        <v>66</v>
      </c>
      <c r="I130" s="53" t="s">
        <v>279</v>
      </c>
      <c r="J130" s="53"/>
      <c r="K130" s="53"/>
      <c r="L130" s="46">
        <v>1</v>
      </c>
      <c r="M130" s="46"/>
      <c r="N130" s="46"/>
      <c r="O130" s="46"/>
      <c r="P130" s="46"/>
      <c r="Q130" s="46"/>
      <c r="R130" s="46"/>
      <c r="S130" s="46">
        <v>1</v>
      </c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53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54">
        <v>120</v>
      </c>
      <c r="AQ130" s="55">
        <f>VLOOKUP(E130,'[1]LopHocPhan'!C$2:F$1412,4,FALSE)</f>
        <v>101</v>
      </c>
      <c r="AR130" s="56">
        <f t="shared" si="8"/>
        <v>19</v>
      </c>
      <c r="AS130" s="55"/>
      <c r="AT130" s="55"/>
      <c r="AU130" s="55">
        <f t="shared" si="9"/>
        <v>101</v>
      </c>
      <c r="AV130" s="57" t="s">
        <v>80</v>
      </c>
      <c r="AW130" s="55">
        <v>2</v>
      </c>
      <c r="AX130" s="55" t="s">
        <v>77</v>
      </c>
      <c r="AY130" s="58"/>
      <c r="AZ130" s="58" t="s">
        <v>359</v>
      </c>
      <c r="BA130" s="46"/>
      <c r="BB130" s="46"/>
      <c r="BC130" s="46"/>
      <c r="BD130" s="46"/>
      <c r="BE130" s="46"/>
      <c r="BF130" s="46"/>
      <c r="BG130" s="46" t="s">
        <v>71</v>
      </c>
      <c r="BH130" s="46" t="s">
        <v>124</v>
      </c>
      <c r="BI130" s="46"/>
      <c r="BJ130" s="46"/>
      <c r="BK130" s="58" t="s">
        <v>73</v>
      </c>
      <c r="BL130" s="58" t="s">
        <v>74</v>
      </c>
      <c r="BM130" s="59">
        <v>6</v>
      </c>
      <c r="BN130" s="60"/>
      <c r="BO130" s="36">
        <v>46</v>
      </c>
      <c r="BP130" s="61"/>
      <c r="BQ130" s="62"/>
      <c r="BR130" s="62"/>
      <c r="BS130" s="74"/>
      <c r="BT130" s="58" t="s">
        <v>75</v>
      </c>
    </row>
    <row r="131" spans="1:72" ht="22.5" customHeight="1">
      <c r="A131" s="46">
        <v>10</v>
      </c>
      <c r="B131" s="46">
        <v>325</v>
      </c>
      <c r="C131" s="64" t="s">
        <v>354</v>
      </c>
      <c r="D131" s="48">
        <v>2</v>
      </c>
      <c r="E131" s="49" t="str">
        <f t="shared" si="5"/>
        <v>1354TEMG0311</v>
      </c>
      <c r="F131" s="50">
        <v>1354</v>
      </c>
      <c r="G131" s="51" t="s">
        <v>355</v>
      </c>
      <c r="H131" s="52" t="s">
        <v>66</v>
      </c>
      <c r="I131" s="46" t="s">
        <v>196</v>
      </c>
      <c r="J131" s="53"/>
      <c r="K131" s="53"/>
      <c r="L131" s="46">
        <v>1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>
        <v>1</v>
      </c>
      <c r="Y131" s="46"/>
      <c r="Z131" s="46"/>
      <c r="AA131" s="46"/>
      <c r="AB131" s="46"/>
      <c r="AC131" s="46"/>
      <c r="AD131" s="46"/>
      <c r="AE131" s="53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54">
        <v>110</v>
      </c>
      <c r="AQ131" s="55">
        <f>VLOOKUP(E131,'[1]LopHocPhan'!C$2:F$1412,4,FALSE)</f>
        <v>86</v>
      </c>
      <c r="AR131" s="56">
        <f t="shared" si="8"/>
        <v>24</v>
      </c>
      <c r="AS131" s="55"/>
      <c r="AT131" s="55"/>
      <c r="AU131" s="55">
        <f t="shared" si="9"/>
        <v>86</v>
      </c>
      <c r="AV131" s="57" t="s">
        <v>96</v>
      </c>
      <c r="AW131" s="55">
        <v>2</v>
      </c>
      <c r="AX131" s="55" t="s">
        <v>81</v>
      </c>
      <c r="AY131" s="58"/>
      <c r="AZ131" s="58"/>
      <c r="BA131" s="46"/>
      <c r="BB131" s="46"/>
      <c r="BC131" s="46"/>
      <c r="BD131" s="46"/>
      <c r="BE131" s="46"/>
      <c r="BF131" s="46"/>
      <c r="BG131" s="46"/>
      <c r="BH131" s="46"/>
      <c r="BI131" s="46" t="s">
        <v>71</v>
      </c>
      <c r="BJ131" s="46" t="s">
        <v>86</v>
      </c>
      <c r="BK131" s="58" t="s">
        <v>73</v>
      </c>
      <c r="BL131" s="58" t="s">
        <v>74</v>
      </c>
      <c r="BM131" s="48">
        <v>6</v>
      </c>
      <c r="BN131" s="60"/>
      <c r="BO131" s="36">
        <v>46</v>
      </c>
      <c r="BP131" s="61"/>
      <c r="BQ131" s="62"/>
      <c r="BR131" s="62"/>
      <c r="BS131" s="63"/>
      <c r="BT131" s="58" t="s">
        <v>75</v>
      </c>
    </row>
    <row r="132" spans="1:72" ht="22.5" customHeight="1">
      <c r="A132" s="46">
        <v>11</v>
      </c>
      <c r="B132" s="46">
        <v>326</v>
      </c>
      <c r="C132" s="64" t="s">
        <v>354</v>
      </c>
      <c r="D132" s="48">
        <v>2</v>
      </c>
      <c r="E132" s="49" t="str">
        <f t="shared" si="5"/>
        <v>1355TEMG0311</v>
      </c>
      <c r="F132" s="50">
        <v>1355</v>
      </c>
      <c r="G132" s="51" t="s">
        <v>355</v>
      </c>
      <c r="H132" s="52" t="s">
        <v>66</v>
      </c>
      <c r="I132" s="46" t="s">
        <v>196</v>
      </c>
      <c r="J132" s="53"/>
      <c r="K132" s="53"/>
      <c r="L132" s="46">
        <v>1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>
        <v>1</v>
      </c>
      <c r="Y132" s="46"/>
      <c r="Z132" s="46"/>
      <c r="AA132" s="46"/>
      <c r="AB132" s="46"/>
      <c r="AC132" s="46"/>
      <c r="AD132" s="46"/>
      <c r="AE132" s="53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54">
        <v>110</v>
      </c>
      <c r="AQ132" s="55">
        <f>VLOOKUP(E132,'[1]LopHocPhan'!C$2:F$1412,4,FALSE)</f>
        <v>105</v>
      </c>
      <c r="AR132" s="56">
        <f t="shared" si="8"/>
        <v>5</v>
      </c>
      <c r="AS132" s="55"/>
      <c r="AT132" s="55"/>
      <c r="AU132" s="55">
        <f t="shared" si="9"/>
        <v>105</v>
      </c>
      <c r="AV132" s="57" t="s">
        <v>129</v>
      </c>
      <c r="AW132" s="55">
        <v>2</v>
      </c>
      <c r="AX132" s="55" t="s">
        <v>141</v>
      </c>
      <c r="AY132" s="58"/>
      <c r="AZ132" s="72" t="s">
        <v>360</v>
      </c>
      <c r="BA132" s="46"/>
      <c r="BB132" s="46"/>
      <c r="BC132" s="46"/>
      <c r="BD132" s="46"/>
      <c r="BE132" s="46"/>
      <c r="BF132" s="46"/>
      <c r="BG132" s="46"/>
      <c r="BH132" s="46"/>
      <c r="BI132" s="46" t="s">
        <v>71</v>
      </c>
      <c r="BJ132" s="46" t="s">
        <v>94</v>
      </c>
      <c r="BK132" s="58" t="s">
        <v>73</v>
      </c>
      <c r="BL132" s="58" t="s">
        <v>74</v>
      </c>
      <c r="BM132" s="48">
        <v>6</v>
      </c>
      <c r="BN132" s="60"/>
      <c r="BO132" s="36">
        <v>46</v>
      </c>
      <c r="BP132" s="61"/>
      <c r="BQ132" s="62"/>
      <c r="BR132" s="62"/>
      <c r="BS132" s="63"/>
      <c r="BT132" s="58" t="s">
        <v>75</v>
      </c>
    </row>
    <row r="133" spans="1:72" ht="22.5" customHeight="1">
      <c r="A133" s="46">
        <v>12</v>
      </c>
      <c r="B133" s="46">
        <v>371</v>
      </c>
      <c r="C133" s="64" t="s">
        <v>361</v>
      </c>
      <c r="D133" s="48">
        <v>3</v>
      </c>
      <c r="E133" s="49" t="str">
        <f t="shared" si="5"/>
        <v>1351TEMG1711</v>
      </c>
      <c r="F133" s="50">
        <v>1351</v>
      </c>
      <c r="G133" s="51" t="s">
        <v>362</v>
      </c>
      <c r="H133" s="52" t="s">
        <v>111</v>
      </c>
      <c r="I133" s="53" t="s">
        <v>285</v>
      </c>
      <c r="J133" s="53"/>
      <c r="K133" s="53"/>
      <c r="L133" s="46">
        <v>1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>
        <v>1</v>
      </c>
      <c r="AC133" s="46"/>
      <c r="AD133" s="46"/>
      <c r="AE133" s="53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54">
        <v>151</v>
      </c>
      <c r="AQ133" s="55">
        <f>VLOOKUP(E133,'[1]LopHocPhan'!C$2:F$1412,4,FALSE)</f>
        <v>150</v>
      </c>
      <c r="AR133" s="56">
        <f t="shared" si="8"/>
        <v>1</v>
      </c>
      <c r="AS133" s="55"/>
      <c r="AT133" s="55"/>
      <c r="AU133" s="55">
        <f t="shared" si="9"/>
        <v>150</v>
      </c>
      <c r="AV133" s="57" t="s">
        <v>173</v>
      </c>
      <c r="AW133" s="55">
        <v>3</v>
      </c>
      <c r="AX133" s="55" t="s">
        <v>363</v>
      </c>
      <c r="AY133" s="58"/>
      <c r="AZ133" s="58" t="s">
        <v>364</v>
      </c>
      <c r="BA133" s="46"/>
      <c r="BB133" s="46"/>
      <c r="BC133" s="70" t="s">
        <v>119</v>
      </c>
      <c r="BD133" s="46" t="s">
        <v>158</v>
      </c>
      <c r="BE133" s="46"/>
      <c r="BF133" s="46"/>
      <c r="BG133" s="46"/>
      <c r="BH133" s="46"/>
      <c r="BI133" s="46"/>
      <c r="BJ133" s="46"/>
      <c r="BK133" s="58" t="s">
        <v>73</v>
      </c>
      <c r="BL133" s="58" t="s">
        <v>87</v>
      </c>
      <c r="BM133" s="48">
        <v>6</v>
      </c>
      <c r="BN133" s="60" t="s">
        <v>286</v>
      </c>
      <c r="BO133" s="36">
        <v>46</v>
      </c>
      <c r="BP133" s="61"/>
      <c r="BQ133" s="62"/>
      <c r="BR133" s="62"/>
      <c r="BS133" s="63"/>
      <c r="BT133" s="58" t="s">
        <v>75</v>
      </c>
    </row>
    <row r="134" spans="1:74" ht="22.5" customHeight="1">
      <c r="A134" s="46">
        <v>13</v>
      </c>
      <c r="B134" s="46">
        <v>388</v>
      </c>
      <c r="C134" s="64" t="s">
        <v>365</v>
      </c>
      <c r="D134" s="48">
        <v>2</v>
      </c>
      <c r="E134" s="49" t="str">
        <f t="shared" si="5"/>
        <v>1351TEMG2121</v>
      </c>
      <c r="F134" s="50">
        <v>1351</v>
      </c>
      <c r="G134" s="51" t="s">
        <v>366</v>
      </c>
      <c r="H134" s="52" t="s">
        <v>66</v>
      </c>
      <c r="I134" s="53" t="s">
        <v>285</v>
      </c>
      <c r="J134" s="53"/>
      <c r="K134" s="53"/>
      <c r="L134" s="46">
        <v>1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>
        <v>1</v>
      </c>
      <c r="AC134" s="46"/>
      <c r="AD134" s="46"/>
      <c r="AE134" s="53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54">
        <v>50</v>
      </c>
      <c r="AQ134" s="55">
        <f>VLOOKUP(E134,'[1]LopHocPhan'!C$2:F$1412,4,FALSE)</f>
        <v>50</v>
      </c>
      <c r="AR134" s="56">
        <f t="shared" si="8"/>
        <v>0</v>
      </c>
      <c r="AS134" s="55"/>
      <c r="AT134" s="55"/>
      <c r="AU134" s="55">
        <f t="shared" si="9"/>
        <v>50</v>
      </c>
      <c r="AV134" s="57" t="s">
        <v>91</v>
      </c>
      <c r="AW134" s="55">
        <v>4</v>
      </c>
      <c r="AX134" s="55" t="s">
        <v>79</v>
      </c>
      <c r="AY134" s="58"/>
      <c r="AZ134" s="58"/>
      <c r="BA134" s="46"/>
      <c r="BB134" s="46"/>
      <c r="BC134" s="46"/>
      <c r="BD134" s="46"/>
      <c r="BE134" s="46"/>
      <c r="BF134" s="46"/>
      <c r="BG134" s="46"/>
      <c r="BH134" s="46"/>
      <c r="BI134" s="46" t="s">
        <v>93</v>
      </c>
      <c r="BJ134" s="46" t="s">
        <v>367</v>
      </c>
      <c r="BK134" s="58" t="s">
        <v>73</v>
      </c>
      <c r="BL134" s="58" t="s">
        <v>74</v>
      </c>
      <c r="BM134" s="48">
        <v>6</v>
      </c>
      <c r="BN134" s="60"/>
      <c r="BO134" s="36">
        <v>46</v>
      </c>
      <c r="BP134" s="61"/>
      <c r="BQ134" s="62"/>
      <c r="BR134" s="62"/>
      <c r="BS134" s="63"/>
      <c r="BT134" s="58" t="s">
        <v>75</v>
      </c>
      <c r="BV134" s="38"/>
    </row>
    <row r="135" spans="1:75" ht="22.5" customHeight="1">
      <c r="A135" s="46">
        <v>14</v>
      </c>
      <c r="B135" s="46">
        <v>433</v>
      </c>
      <c r="C135" s="68" t="s">
        <v>368</v>
      </c>
      <c r="D135" s="49">
        <v>3</v>
      </c>
      <c r="E135" s="49" t="str">
        <f t="shared" si="5"/>
        <v>1351TEMG2911</v>
      </c>
      <c r="F135" s="76">
        <v>1351</v>
      </c>
      <c r="G135" s="70" t="s">
        <v>369</v>
      </c>
      <c r="H135" s="77" t="s">
        <v>111</v>
      </c>
      <c r="I135" s="69" t="s">
        <v>258</v>
      </c>
      <c r="J135" s="53"/>
      <c r="K135" s="53"/>
      <c r="L135" s="46"/>
      <c r="M135" s="69">
        <v>1</v>
      </c>
      <c r="N135" s="46"/>
      <c r="O135" s="46"/>
      <c r="P135" s="69"/>
      <c r="Q135" s="69"/>
      <c r="R135" s="69"/>
      <c r="S135" s="69">
        <v>1</v>
      </c>
      <c r="T135" s="69"/>
      <c r="U135" s="69"/>
      <c r="V135" s="69"/>
      <c r="W135" s="69"/>
      <c r="X135" s="69">
        <v>1</v>
      </c>
      <c r="Y135" s="69"/>
      <c r="Z135" s="69">
        <v>1</v>
      </c>
      <c r="AA135" s="69"/>
      <c r="AB135" s="69">
        <v>1</v>
      </c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>
        <v>60</v>
      </c>
      <c r="AQ135" s="55">
        <f>VLOOKUP(E135,'[1]LopHocPhan'!C$2:F$1412,4,FALSE)</f>
        <v>46</v>
      </c>
      <c r="AR135" s="55"/>
      <c r="AS135" s="55" t="s">
        <v>370</v>
      </c>
      <c r="AT135" s="55"/>
      <c r="AU135" s="55">
        <f>AQ135+18</f>
        <v>64</v>
      </c>
      <c r="AV135" s="71" t="s">
        <v>157</v>
      </c>
      <c r="AW135" s="55">
        <v>3</v>
      </c>
      <c r="AX135" s="55" t="s">
        <v>124</v>
      </c>
      <c r="AY135" s="72"/>
      <c r="AZ135" s="72"/>
      <c r="BA135" s="69" t="s">
        <v>119</v>
      </c>
      <c r="BB135" s="77" t="s">
        <v>371</v>
      </c>
      <c r="BC135" s="69"/>
      <c r="BD135" s="70"/>
      <c r="BE135" s="70"/>
      <c r="BF135" s="70"/>
      <c r="BG135" s="70"/>
      <c r="BH135" s="70"/>
      <c r="BI135" s="70"/>
      <c r="BJ135" s="70"/>
      <c r="BK135" s="72" t="s">
        <v>73</v>
      </c>
      <c r="BL135" s="72" t="s">
        <v>87</v>
      </c>
      <c r="BM135" s="49">
        <v>6</v>
      </c>
      <c r="BN135" s="60" t="s">
        <v>273</v>
      </c>
      <c r="BO135" s="36">
        <v>47</v>
      </c>
      <c r="BP135" s="61"/>
      <c r="BQ135" s="62"/>
      <c r="BR135" s="62"/>
      <c r="BS135" s="63"/>
      <c r="BT135" s="72" t="s">
        <v>105</v>
      </c>
      <c r="BW135" s="38"/>
    </row>
    <row r="136" spans="1:74" ht="22.5" customHeight="1">
      <c r="A136" s="46">
        <v>15</v>
      </c>
      <c r="B136" s="46">
        <v>1238</v>
      </c>
      <c r="C136" s="83" t="s">
        <v>372</v>
      </c>
      <c r="D136" s="49">
        <v>2</v>
      </c>
      <c r="E136" s="49" t="str">
        <f t="shared" si="5"/>
        <v>1351TEMG0612</v>
      </c>
      <c r="F136" s="84">
        <v>1351</v>
      </c>
      <c r="G136" s="85" t="s">
        <v>373</v>
      </c>
      <c r="H136" s="77" t="s">
        <v>66</v>
      </c>
      <c r="I136" s="70" t="s">
        <v>276</v>
      </c>
      <c r="J136" s="53"/>
      <c r="K136" s="53"/>
      <c r="L136" s="46"/>
      <c r="M136" s="69"/>
      <c r="N136" s="46"/>
      <c r="O136" s="46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9"/>
      <c r="AF136" s="70"/>
      <c r="AG136" s="70"/>
      <c r="AH136" s="70"/>
      <c r="AI136" s="70">
        <v>1</v>
      </c>
      <c r="AJ136" s="70"/>
      <c r="AK136" s="70"/>
      <c r="AL136" s="70"/>
      <c r="AM136" s="70"/>
      <c r="AN136" s="70"/>
      <c r="AO136" s="70"/>
      <c r="AP136" s="78">
        <v>110</v>
      </c>
      <c r="AQ136" s="55">
        <f>VLOOKUP(E136,'[1]LopHocPhan'!C$2:F$1412,4,FALSE)</f>
        <v>84</v>
      </c>
      <c r="AR136" s="56">
        <f>AP136-AQ136</f>
        <v>26</v>
      </c>
      <c r="AS136" s="55"/>
      <c r="AT136" s="55"/>
      <c r="AU136" s="55">
        <f>AQ136</f>
        <v>84</v>
      </c>
      <c r="AV136" s="57" t="s">
        <v>157</v>
      </c>
      <c r="AW136" s="55">
        <v>2</v>
      </c>
      <c r="AX136" s="55" t="s">
        <v>158</v>
      </c>
      <c r="AY136" s="72"/>
      <c r="AZ136" s="72"/>
      <c r="BA136" s="70" t="s">
        <v>71</v>
      </c>
      <c r="BB136" s="70" t="s">
        <v>374</v>
      </c>
      <c r="BC136" s="70"/>
      <c r="BD136" s="70"/>
      <c r="BE136" s="70"/>
      <c r="BF136" s="70"/>
      <c r="BG136" s="70"/>
      <c r="BH136" s="70"/>
      <c r="BI136" s="70"/>
      <c r="BJ136" s="70"/>
      <c r="BK136" s="72" t="s">
        <v>73</v>
      </c>
      <c r="BL136" s="72" t="s">
        <v>87</v>
      </c>
      <c r="BM136" s="49">
        <v>6</v>
      </c>
      <c r="BN136" s="60"/>
      <c r="BO136" s="61">
        <v>15</v>
      </c>
      <c r="BP136" s="61"/>
      <c r="BQ136" s="79"/>
      <c r="BR136" s="62"/>
      <c r="BS136" s="74"/>
      <c r="BT136" s="72" t="s">
        <v>75</v>
      </c>
      <c r="BV136" s="38"/>
    </row>
    <row r="137" spans="1:72" ht="22.5" customHeight="1">
      <c r="A137" s="46">
        <v>1</v>
      </c>
      <c r="B137" s="46">
        <v>94</v>
      </c>
      <c r="C137" s="47" t="s">
        <v>375</v>
      </c>
      <c r="D137" s="52">
        <v>2</v>
      </c>
      <c r="E137" s="49" t="str">
        <f t="shared" si="5"/>
        <v>1353QMGM0311</v>
      </c>
      <c r="F137" s="50">
        <v>1353</v>
      </c>
      <c r="G137" s="87" t="s">
        <v>376</v>
      </c>
      <c r="H137" s="52" t="s">
        <v>66</v>
      </c>
      <c r="I137" s="53" t="s">
        <v>377</v>
      </c>
      <c r="J137" s="53"/>
      <c r="K137" s="53"/>
      <c r="L137" s="46">
        <v>1</v>
      </c>
      <c r="M137" s="46"/>
      <c r="N137" s="46"/>
      <c r="O137" s="46"/>
      <c r="P137" s="46"/>
      <c r="Q137" s="46"/>
      <c r="R137" s="46"/>
      <c r="S137" s="46"/>
      <c r="T137" s="46"/>
      <c r="U137" s="46">
        <v>1</v>
      </c>
      <c r="V137" s="46">
        <v>1</v>
      </c>
      <c r="W137" s="46"/>
      <c r="X137" s="46"/>
      <c r="Y137" s="46"/>
      <c r="Z137" s="46"/>
      <c r="AA137" s="46"/>
      <c r="AB137" s="46"/>
      <c r="AC137" s="46"/>
      <c r="AD137" s="46"/>
      <c r="AE137" s="53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54">
        <v>120</v>
      </c>
      <c r="AQ137" s="55">
        <f>VLOOKUP(E137,'[1]LopHocPhan'!C$2:F$1412,4,FALSE)</f>
        <v>104</v>
      </c>
      <c r="AR137" s="56">
        <f>AP137-AQ137</f>
        <v>16</v>
      </c>
      <c r="AS137" s="55"/>
      <c r="AT137" s="55"/>
      <c r="AU137" s="55">
        <f>AQ137</f>
        <v>104</v>
      </c>
      <c r="AV137" s="57" t="s">
        <v>153</v>
      </c>
      <c r="AW137" s="55">
        <v>4</v>
      </c>
      <c r="AX137" s="55" t="s">
        <v>77</v>
      </c>
      <c r="AY137" s="58"/>
      <c r="AZ137" s="58" t="s">
        <v>176</v>
      </c>
      <c r="BA137" s="46"/>
      <c r="BB137" s="46"/>
      <c r="BC137" s="53" t="s">
        <v>93</v>
      </c>
      <c r="BD137" s="46" t="s">
        <v>174</v>
      </c>
      <c r="BE137" s="46"/>
      <c r="BF137" s="46"/>
      <c r="BG137" s="46"/>
      <c r="BH137" s="46"/>
      <c r="BI137" s="46"/>
      <c r="BJ137" s="46"/>
      <c r="BK137" s="58" t="s">
        <v>73</v>
      </c>
      <c r="BL137" s="58" t="s">
        <v>87</v>
      </c>
      <c r="BM137" s="52">
        <v>7</v>
      </c>
      <c r="BN137" s="60"/>
      <c r="BO137" s="36">
        <v>46</v>
      </c>
      <c r="BP137" s="61"/>
      <c r="BQ137" s="62"/>
      <c r="BR137" s="62"/>
      <c r="BS137" s="63"/>
      <c r="BT137" s="58" t="s">
        <v>75</v>
      </c>
    </row>
    <row r="138" spans="1:72" ht="22.5" customHeight="1">
      <c r="A138" s="46">
        <v>2</v>
      </c>
      <c r="B138" s="46">
        <v>95</v>
      </c>
      <c r="C138" s="47" t="s">
        <v>375</v>
      </c>
      <c r="D138" s="52">
        <v>2</v>
      </c>
      <c r="E138" s="49" t="str">
        <f aca="true" t="shared" si="10" ref="E138:E201">F138&amp;G138</f>
        <v>1354QMGM0311</v>
      </c>
      <c r="F138" s="50">
        <v>1354</v>
      </c>
      <c r="G138" s="87" t="s">
        <v>376</v>
      </c>
      <c r="H138" s="52" t="s">
        <v>66</v>
      </c>
      <c r="I138" s="53" t="s">
        <v>377</v>
      </c>
      <c r="J138" s="53"/>
      <c r="K138" s="53"/>
      <c r="L138" s="46">
        <v>1</v>
      </c>
      <c r="M138" s="46"/>
      <c r="N138" s="46"/>
      <c r="O138" s="46"/>
      <c r="P138" s="46"/>
      <c r="Q138" s="46"/>
      <c r="R138" s="46"/>
      <c r="S138" s="46"/>
      <c r="T138" s="46"/>
      <c r="U138" s="46">
        <v>1</v>
      </c>
      <c r="V138" s="46">
        <v>1</v>
      </c>
      <c r="W138" s="46"/>
      <c r="X138" s="46"/>
      <c r="Y138" s="46"/>
      <c r="Z138" s="46"/>
      <c r="AA138" s="46"/>
      <c r="AB138" s="46"/>
      <c r="AC138" s="46"/>
      <c r="AD138" s="46"/>
      <c r="AE138" s="53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54">
        <v>120</v>
      </c>
      <c r="AQ138" s="55">
        <f>VLOOKUP(E138,'[1]LopHocPhan'!C$2:F$1412,4,FALSE)</f>
        <v>115</v>
      </c>
      <c r="AR138" s="56">
        <f>AP138-AQ138</f>
        <v>5</v>
      </c>
      <c r="AS138" s="55"/>
      <c r="AT138" s="55"/>
      <c r="AU138" s="55">
        <f>AQ138</f>
        <v>115</v>
      </c>
      <c r="AV138" s="57" t="s">
        <v>84</v>
      </c>
      <c r="AW138" s="55">
        <v>4</v>
      </c>
      <c r="AX138" s="55" t="s">
        <v>77</v>
      </c>
      <c r="AY138" s="58"/>
      <c r="AZ138" s="72" t="s">
        <v>212</v>
      </c>
      <c r="BA138" s="46"/>
      <c r="BB138" s="46"/>
      <c r="BC138" s="46" t="s">
        <v>93</v>
      </c>
      <c r="BD138" s="46" t="s">
        <v>72</v>
      </c>
      <c r="BE138" s="53"/>
      <c r="BF138" s="46"/>
      <c r="BG138" s="46"/>
      <c r="BH138" s="46"/>
      <c r="BI138" s="46"/>
      <c r="BJ138" s="46"/>
      <c r="BK138" s="58" t="s">
        <v>73</v>
      </c>
      <c r="BL138" s="58" t="s">
        <v>87</v>
      </c>
      <c r="BM138" s="52">
        <v>7</v>
      </c>
      <c r="BN138" s="60"/>
      <c r="BO138" s="36">
        <v>46</v>
      </c>
      <c r="BP138" s="61"/>
      <c r="BQ138" s="62"/>
      <c r="BR138" s="62"/>
      <c r="BS138" s="63"/>
      <c r="BT138" s="58" t="s">
        <v>75</v>
      </c>
    </row>
    <row r="139" spans="1:72" ht="22.5" customHeight="1">
      <c r="A139" s="46">
        <v>3</v>
      </c>
      <c r="B139" s="46">
        <v>96</v>
      </c>
      <c r="C139" s="47" t="s">
        <v>375</v>
      </c>
      <c r="D139" s="52">
        <v>2</v>
      </c>
      <c r="E139" s="49" t="str">
        <f t="shared" si="10"/>
        <v>1355QMGM0311</v>
      </c>
      <c r="F139" s="50">
        <v>1355</v>
      </c>
      <c r="G139" s="87" t="s">
        <v>376</v>
      </c>
      <c r="H139" s="52" t="s">
        <v>66</v>
      </c>
      <c r="I139" s="53" t="s">
        <v>377</v>
      </c>
      <c r="J139" s="53"/>
      <c r="K139" s="53"/>
      <c r="L139" s="46">
        <v>1</v>
      </c>
      <c r="M139" s="46"/>
      <c r="N139" s="46"/>
      <c r="O139" s="46"/>
      <c r="P139" s="46"/>
      <c r="Q139" s="46"/>
      <c r="R139" s="46"/>
      <c r="S139" s="46"/>
      <c r="T139" s="46"/>
      <c r="U139" s="46">
        <v>1</v>
      </c>
      <c r="V139" s="46">
        <v>1</v>
      </c>
      <c r="W139" s="46"/>
      <c r="X139" s="46"/>
      <c r="Y139" s="46"/>
      <c r="Z139" s="46"/>
      <c r="AA139" s="46"/>
      <c r="AB139" s="46"/>
      <c r="AC139" s="46"/>
      <c r="AD139" s="46"/>
      <c r="AE139" s="53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54">
        <v>120</v>
      </c>
      <c r="AQ139" s="55">
        <f>VLOOKUP(E139,'[1]LopHocPhan'!C$2:F$1412,4,FALSE)</f>
        <v>101</v>
      </c>
      <c r="AR139" s="56">
        <f>AP139-AQ139</f>
        <v>19</v>
      </c>
      <c r="AS139" s="55"/>
      <c r="AT139" s="55"/>
      <c r="AU139" s="55">
        <f>AQ139</f>
        <v>101</v>
      </c>
      <c r="AV139" s="57" t="s">
        <v>173</v>
      </c>
      <c r="AW139" s="55">
        <v>4</v>
      </c>
      <c r="AX139" s="55" t="s">
        <v>77</v>
      </c>
      <c r="AY139" s="58"/>
      <c r="AZ139" s="58" t="s">
        <v>359</v>
      </c>
      <c r="BA139" s="46"/>
      <c r="BB139" s="46"/>
      <c r="BC139" s="46" t="s">
        <v>93</v>
      </c>
      <c r="BD139" s="46" t="s">
        <v>79</v>
      </c>
      <c r="BE139" s="53"/>
      <c r="BF139" s="46"/>
      <c r="BG139" s="46"/>
      <c r="BH139" s="46"/>
      <c r="BI139" s="46"/>
      <c r="BJ139" s="46"/>
      <c r="BK139" s="58" t="s">
        <v>73</v>
      </c>
      <c r="BL139" s="58" t="s">
        <v>87</v>
      </c>
      <c r="BM139" s="52">
        <v>7</v>
      </c>
      <c r="BN139" s="60"/>
      <c r="BO139" s="36">
        <v>46</v>
      </c>
      <c r="BP139" s="61"/>
      <c r="BQ139" s="62"/>
      <c r="BR139" s="62"/>
      <c r="BS139" s="63"/>
      <c r="BT139" s="58" t="s">
        <v>75</v>
      </c>
    </row>
    <row r="140" spans="1:72" ht="22.5" customHeight="1">
      <c r="A140" s="46">
        <v>4</v>
      </c>
      <c r="B140" s="46">
        <v>119</v>
      </c>
      <c r="C140" s="47" t="s">
        <v>375</v>
      </c>
      <c r="D140" s="52">
        <v>2</v>
      </c>
      <c r="E140" s="49" t="str">
        <f t="shared" si="10"/>
        <v>1356QMGM0311</v>
      </c>
      <c r="F140" s="50">
        <v>1356</v>
      </c>
      <c r="G140" s="87" t="s">
        <v>376</v>
      </c>
      <c r="H140" s="52" t="s">
        <v>66</v>
      </c>
      <c r="I140" s="53" t="s">
        <v>378</v>
      </c>
      <c r="J140" s="53"/>
      <c r="K140" s="53"/>
      <c r="L140" s="46">
        <v>1</v>
      </c>
      <c r="M140" s="46"/>
      <c r="N140" s="46"/>
      <c r="O140" s="46"/>
      <c r="P140" s="46"/>
      <c r="Q140" s="46"/>
      <c r="R140" s="46"/>
      <c r="S140" s="46"/>
      <c r="T140" s="46"/>
      <c r="U140" s="46">
        <v>1</v>
      </c>
      <c r="V140" s="46">
        <v>1</v>
      </c>
      <c r="W140" s="46"/>
      <c r="X140" s="46"/>
      <c r="Y140" s="46"/>
      <c r="Z140" s="46"/>
      <c r="AA140" s="46"/>
      <c r="AB140" s="46"/>
      <c r="AC140" s="46"/>
      <c r="AD140" s="46"/>
      <c r="AE140" s="53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86">
        <v>120</v>
      </c>
      <c r="AQ140" s="55">
        <f>VLOOKUP(E140,'[1]LopHocPhan'!C$2:F$1412,4,FALSE)</f>
        <v>96</v>
      </c>
      <c r="AR140" s="55"/>
      <c r="AS140" s="55" t="s">
        <v>379</v>
      </c>
      <c r="AT140" s="55"/>
      <c r="AU140" s="55">
        <f>AQ140+22</f>
        <v>118</v>
      </c>
      <c r="AV140" s="57" t="s">
        <v>163</v>
      </c>
      <c r="AW140" s="55">
        <v>4</v>
      </c>
      <c r="AX140" s="55" t="s">
        <v>148</v>
      </c>
      <c r="AY140" s="58"/>
      <c r="AZ140" s="72" t="s">
        <v>380</v>
      </c>
      <c r="BA140" s="46"/>
      <c r="BB140" s="46"/>
      <c r="BC140" s="46"/>
      <c r="BD140" s="46"/>
      <c r="BE140" s="46" t="s">
        <v>93</v>
      </c>
      <c r="BF140" s="46" t="s">
        <v>174</v>
      </c>
      <c r="BG140" s="46"/>
      <c r="BH140" s="46"/>
      <c r="BI140" s="46"/>
      <c r="BJ140" s="46"/>
      <c r="BK140" s="58" t="s">
        <v>73</v>
      </c>
      <c r="BL140" s="58" t="s">
        <v>74</v>
      </c>
      <c r="BM140" s="52">
        <v>7</v>
      </c>
      <c r="BN140" s="60"/>
      <c r="BO140" s="36">
        <v>46</v>
      </c>
      <c r="BP140" s="61"/>
      <c r="BQ140" s="62"/>
      <c r="BR140" s="62"/>
      <c r="BS140" s="63"/>
      <c r="BT140" s="58" t="s">
        <v>75</v>
      </c>
    </row>
    <row r="141" spans="1:74" ht="22.5" customHeight="1">
      <c r="A141" s="46">
        <v>5</v>
      </c>
      <c r="B141" s="46">
        <v>386</v>
      </c>
      <c r="C141" s="64" t="s">
        <v>381</v>
      </c>
      <c r="D141" s="64">
        <v>2</v>
      </c>
      <c r="E141" s="49" t="str">
        <f t="shared" si="10"/>
        <v>1353QMGM0421</v>
      </c>
      <c r="F141" s="50">
        <v>1353</v>
      </c>
      <c r="G141" s="66" t="s">
        <v>382</v>
      </c>
      <c r="H141" s="52" t="s">
        <v>66</v>
      </c>
      <c r="I141" s="53" t="s">
        <v>83</v>
      </c>
      <c r="J141" s="53"/>
      <c r="K141" s="53"/>
      <c r="L141" s="46">
        <v>1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>
        <v>1</v>
      </c>
      <c r="AA141" s="46"/>
      <c r="AB141" s="46"/>
      <c r="AC141" s="46"/>
      <c r="AD141" s="46"/>
      <c r="AE141" s="53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54">
        <v>125</v>
      </c>
      <c r="AQ141" s="55">
        <f>VLOOKUP(E141,'[1]LopHocPhan'!C$2:F$1412,4,FALSE)</f>
        <v>122</v>
      </c>
      <c r="AR141" s="56">
        <f>AP141-AQ141</f>
        <v>3</v>
      </c>
      <c r="AS141" s="55"/>
      <c r="AT141" s="55">
        <v>1</v>
      </c>
      <c r="AU141" s="55">
        <f>AQ141</f>
        <v>122</v>
      </c>
      <c r="AV141" s="57" t="s">
        <v>157</v>
      </c>
      <c r="AW141" s="55">
        <v>2</v>
      </c>
      <c r="AX141" s="55" t="s">
        <v>106</v>
      </c>
      <c r="AY141" s="72"/>
      <c r="AZ141" s="58" t="s">
        <v>383</v>
      </c>
      <c r="BA141" s="46" t="s">
        <v>71</v>
      </c>
      <c r="BB141" s="46" t="s">
        <v>104</v>
      </c>
      <c r="BC141" s="46"/>
      <c r="BD141" s="46"/>
      <c r="BE141" s="46"/>
      <c r="BF141" s="46"/>
      <c r="BG141" s="46"/>
      <c r="BH141" s="46"/>
      <c r="BI141" s="46"/>
      <c r="BJ141" s="46"/>
      <c r="BK141" s="58" t="s">
        <v>73</v>
      </c>
      <c r="BL141" s="72" t="s">
        <v>87</v>
      </c>
      <c r="BM141" s="59">
        <v>7</v>
      </c>
      <c r="BN141" s="60"/>
      <c r="BO141" s="36">
        <v>46</v>
      </c>
      <c r="BP141" s="61"/>
      <c r="BQ141" s="62"/>
      <c r="BR141" s="62"/>
      <c r="BS141" s="63"/>
      <c r="BT141" s="58" t="s">
        <v>75</v>
      </c>
      <c r="BV141" s="38"/>
    </row>
    <row r="142" spans="1:72" ht="22.5" customHeight="1">
      <c r="A142" s="46">
        <v>6</v>
      </c>
      <c r="B142" s="46">
        <v>502</v>
      </c>
      <c r="C142" s="81" t="s">
        <v>375</v>
      </c>
      <c r="D142" s="70">
        <v>3</v>
      </c>
      <c r="E142" s="49" t="str">
        <f t="shared" si="10"/>
        <v>1351QMGM0911</v>
      </c>
      <c r="F142" s="98">
        <v>1351</v>
      </c>
      <c r="G142" s="69" t="s">
        <v>384</v>
      </c>
      <c r="H142" s="73" t="s">
        <v>111</v>
      </c>
      <c r="I142" s="70" t="s">
        <v>385</v>
      </c>
      <c r="J142" s="53"/>
      <c r="K142" s="53"/>
      <c r="L142" s="46"/>
      <c r="M142" s="69">
        <v>1</v>
      </c>
      <c r="N142" s="46"/>
      <c r="O142" s="46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9"/>
      <c r="AF142" s="70">
        <v>1</v>
      </c>
      <c r="AG142" s="70"/>
      <c r="AH142" s="70"/>
      <c r="AI142" s="70"/>
      <c r="AJ142" s="70"/>
      <c r="AK142" s="70"/>
      <c r="AL142" s="70"/>
      <c r="AM142" s="70"/>
      <c r="AN142" s="70"/>
      <c r="AO142" s="70"/>
      <c r="AP142" s="70">
        <v>120</v>
      </c>
      <c r="AQ142" s="55">
        <f>VLOOKUP(E142,'[1]LopHocPhan'!C$2:F$1412,4,FALSE)</f>
        <v>93</v>
      </c>
      <c r="AR142" s="55"/>
      <c r="AS142" s="55" t="s">
        <v>386</v>
      </c>
      <c r="AT142" s="55"/>
      <c r="AU142" s="55">
        <v>98</v>
      </c>
      <c r="AV142" s="71" t="s">
        <v>68</v>
      </c>
      <c r="AW142" s="55">
        <v>4</v>
      </c>
      <c r="AX142" s="55" t="s">
        <v>141</v>
      </c>
      <c r="AY142" s="72"/>
      <c r="AZ142" s="72" t="s">
        <v>387</v>
      </c>
      <c r="BA142" s="70" t="s">
        <v>93</v>
      </c>
      <c r="BB142" s="70" t="s">
        <v>94</v>
      </c>
      <c r="BC142" s="70"/>
      <c r="BD142" s="70"/>
      <c r="BE142" s="70"/>
      <c r="BF142" s="70"/>
      <c r="BG142" s="70" t="s">
        <v>93</v>
      </c>
      <c r="BH142" s="70" t="s">
        <v>287</v>
      </c>
      <c r="BI142" s="70"/>
      <c r="BJ142" s="70"/>
      <c r="BK142" s="72" t="s">
        <v>73</v>
      </c>
      <c r="BL142" s="72" t="s">
        <v>132</v>
      </c>
      <c r="BM142" s="77">
        <v>7</v>
      </c>
      <c r="BN142" s="60"/>
      <c r="BO142" s="36">
        <v>47</v>
      </c>
      <c r="BP142" s="61"/>
      <c r="BQ142" s="62"/>
      <c r="BR142" s="62"/>
      <c r="BS142" s="63"/>
      <c r="BT142" s="72" t="s">
        <v>105</v>
      </c>
    </row>
    <row r="143" spans="1:72" ht="22.5" customHeight="1">
      <c r="A143" s="46">
        <v>7</v>
      </c>
      <c r="B143" s="46">
        <v>503</v>
      </c>
      <c r="C143" s="81" t="s">
        <v>388</v>
      </c>
      <c r="D143" s="70">
        <v>3</v>
      </c>
      <c r="E143" s="49" t="str">
        <f t="shared" si="10"/>
        <v>1351QMGM0721</v>
      </c>
      <c r="F143" s="98">
        <v>1351</v>
      </c>
      <c r="G143" s="69" t="s">
        <v>389</v>
      </c>
      <c r="H143" s="49" t="s">
        <v>111</v>
      </c>
      <c r="I143" s="70" t="s">
        <v>385</v>
      </c>
      <c r="J143" s="53"/>
      <c r="K143" s="53"/>
      <c r="L143" s="46"/>
      <c r="M143" s="69">
        <v>1</v>
      </c>
      <c r="N143" s="46"/>
      <c r="O143" s="46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9"/>
      <c r="AF143" s="70">
        <v>1</v>
      </c>
      <c r="AG143" s="70"/>
      <c r="AH143" s="70"/>
      <c r="AI143" s="70"/>
      <c r="AJ143" s="70"/>
      <c r="AK143" s="70"/>
      <c r="AL143" s="70"/>
      <c r="AM143" s="70"/>
      <c r="AN143" s="70"/>
      <c r="AO143" s="70"/>
      <c r="AP143" s="70">
        <v>123</v>
      </c>
      <c r="AQ143" s="55">
        <f>VLOOKUP(E143,'[1]LopHocPhan'!C$2:F$1412,4,FALSE)</f>
        <v>125</v>
      </c>
      <c r="AR143" s="56">
        <f aca="true" t="shared" si="11" ref="AR143:AR206">AP143-AQ143</f>
        <v>-2</v>
      </c>
      <c r="AS143" s="55" t="s">
        <v>232</v>
      </c>
      <c r="AT143" s="55"/>
      <c r="AU143" s="55">
        <f aca="true" t="shared" si="12" ref="AU143:AU170">AQ143</f>
        <v>125</v>
      </c>
      <c r="AV143" s="71" t="s">
        <v>188</v>
      </c>
      <c r="AW143" s="55">
        <v>2</v>
      </c>
      <c r="AX143" s="55" t="s">
        <v>77</v>
      </c>
      <c r="AY143" s="72"/>
      <c r="AZ143" s="72" t="s">
        <v>390</v>
      </c>
      <c r="BA143" s="70"/>
      <c r="BB143" s="70"/>
      <c r="BC143" s="70"/>
      <c r="BD143" s="70"/>
      <c r="BE143" s="70" t="s">
        <v>71</v>
      </c>
      <c r="BF143" s="70" t="s">
        <v>155</v>
      </c>
      <c r="BG143" s="70"/>
      <c r="BH143" s="70"/>
      <c r="BI143" s="70" t="s">
        <v>71</v>
      </c>
      <c r="BJ143" s="70" t="s">
        <v>204</v>
      </c>
      <c r="BK143" s="72" t="s">
        <v>73</v>
      </c>
      <c r="BL143" s="72" t="s">
        <v>200</v>
      </c>
      <c r="BM143" s="77">
        <v>7</v>
      </c>
      <c r="BN143" s="60" t="s">
        <v>391</v>
      </c>
      <c r="BO143" s="36">
        <v>47</v>
      </c>
      <c r="BP143" s="61"/>
      <c r="BQ143" s="62"/>
      <c r="BR143" s="62"/>
      <c r="BS143" s="63"/>
      <c r="BT143" s="72" t="s">
        <v>105</v>
      </c>
    </row>
    <row r="144" spans="1:72" ht="22.5" customHeight="1">
      <c r="A144" s="46">
        <v>8</v>
      </c>
      <c r="B144" s="46">
        <v>600</v>
      </c>
      <c r="C144" s="83" t="s">
        <v>381</v>
      </c>
      <c r="D144" s="49">
        <v>3</v>
      </c>
      <c r="E144" s="49" t="str">
        <f t="shared" si="10"/>
        <v>1351QMGM0811</v>
      </c>
      <c r="F144" s="76">
        <v>1351</v>
      </c>
      <c r="G144" s="69" t="s">
        <v>392</v>
      </c>
      <c r="H144" s="49" t="s">
        <v>111</v>
      </c>
      <c r="I144" s="70" t="s">
        <v>393</v>
      </c>
      <c r="J144" s="53"/>
      <c r="K144" s="53"/>
      <c r="L144" s="46"/>
      <c r="M144" s="69">
        <v>1</v>
      </c>
      <c r="N144" s="46"/>
      <c r="O144" s="46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>
        <v>1</v>
      </c>
      <c r="AB144" s="70"/>
      <c r="AC144" s="70"/>
      <c r="AD144" s="70"/>
      <c r="AE144" s="69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>
        <v>115</v>
      </c>
      <c r="AQ144" s="55">
        <f>VLOOKUP(E144,'[1]LopHocPhan'!C$2:F$1412,4,FALSE)</f>
        <v>97</v>
      </c>
      <c r="AR144" s="56">
        <f t="shared" si="11"/>
        <v>18</v>
      </c>
      <c r="AS144" s="55"/>
      <c r="AT144" s="55"/>
      <c r="AU144" s="55">
        <f t="shared" si="12"/>
        <v>97</v>
      </c>
      <c r="AV144" s="71" t="s">
        <v>68</v>
      </c>
      <c r="AW144" s="55">
        <v>4</v>
      </c>
      <c r="AX144" s="55" t="s">
        <v>148</v>
      </c>
      <c r="AY144" s="72"/>
      <c r="AZ144" s="72" t="s">
        <v>394</v>
      </c>
      <c r="BA144" s="70"/>
      <c r="BB144" s="70"/>
      <c r="BC144" s="70"/>
      <c r="BD144" s="70"/>
      <c r="BE144" s="70"/>
      <c r="BF144" s="70"/>
      <c r="BG144" s="70" t="s">
        <v>93</v>
      </c>
      <c r="BH144" s="70" t="s">
        <v>130</v>
      </c>
      <c r="BI144" s="70" t="s">
        <v>93</v>
      </c>
      <c r="BJ144" s="70" t="s">
        <v>318</v>
      </c>
      <c r="BK144" s="72" t="s">
        <v>73</v>
      </c>
      <c r="BL144" s="72" t="s">
        <v>395</v>
      </c>
      <c r="BM144" s="77">
        <v>7</v>
      </c>
      <c r="BN144" s="60"/>
      <c r="BO144" s="36">
        <v>47</v>
      </c>
      <c r="BP144" s="61"/>
      <c r="BQ144" s="62"/>
      <c r="BR144" s="62"/>
      <c r="BS144" s="51"/>
      <c r="BT144" s="72" t="s">
        <v>105</v>
      </c>
    </row>
    <row r="145" spans="1:72" ht="22.5" customHeight="1">
      <c r="A145" s="46">
        <v>9</v>
      </c>
      <c r="B145" s="46">
        <v>601</v>
      </c>
      <c r="C145" s="83" t="s">
        <v>381</v>
      </c>
      <c r="D145" s="49">
        <v>3</v>
      </c>
      <c r="E145" s="49" t="str">
        <f t="shared" si="10"/>
        <v>1352QMGM0811</v>
      </c>
      <c r="F145" s="76">
        <v>1352</v>
      </c>
      <c r="G145" s="69" t="s">
        <v>392</v>
      </c>
      <c r="H145" s="49" t="s">
        <v>111</v>
      </c>
      <c r="I145" s="70" t="s">
        <v>393</v>
      </c>
      <c r="J145" s="53"/>
      <c r="K145" s="53"/>
      <c r="L145" s="46"/>
      <c r="M145" s="69">
        <v>1</v>
      </c>
      <c r="N145" s="46"/>
      <c r="O145" s="46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>
        <v>1</v>
      </c>
      <c r="AB145" s="70"/>
      <c r="AC145" s="70"/>
      <c r="AD145" s="70"/>
      <c r="AE145" s="69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>
        <v>115</v>
      </c>
      <c r="AQ145" s="55">
        <f>VLOOKUP(E145,'[1]LopHocPhan'!C$2:F$1412,4,FALSE)</f>
        <v>114</v>
      </c>
      <c r="AR145" s="56">
        <f t="shared" si="11"/>
        <v>1</v>
      </c>
      <c r="AS145" s="55"/>
      <c r="AT145" s="55"/>
      <c r="AU145" s="55">
        <f t="shared" si="12"/>
        <v>114</v>
      </c>
      <c r="AV145" s="71" t="s">
        <v>68</v>
      </c>
      <c r="AW145" s="55">
        <v>4</v>
      </c>
      <c r="AX145" s="55" t="s">
        <v>150</v>
      </c>
      <c r="AY145" s="72"/>
      <c r="AZ145" s="72" t="s">
        <v>396</v>
      </c>
      <c r="BA145" s="70"/>
      <c r="BB145" s="70"/>
      <c r="BC145" s="70"/>
      <c r="BD145" s="70"/>
      <c r="BE145" s="70"/>
      <c r="BF145" s="70"/>
      <c r="BG145" s="70" t="s">
        <v>93</v>
      </c>
      <c r="BH145" s="70" t="s">
        <v>134</v>
      </c>
      <c r="BI145" s="70" t="s">
        <v>93</v>
      </c>
      <c r="BJ145" s="70" t="s">
        <v>131</v>
      </c>
      <c r="BK145" s="72" t="s">
        <v>73</v>
      </c>
      <c r="BL145" s="72" t="s">
        <v>395</v>
      </c>
      <c r="BM145" s="77">
        <v>7</v>
      </c>
      <c r="BN145" s="60"/>
      <c r="BO145" s="36">
        <v>47</v>
      </c>
      <c r="BP145" s="61"/>
      <c r="BQ145" s="62"/>
      <c r="BR145" s="62"/>
      <c r="BS145" s="51"/>
      <c r="BT145" s="72" t="s">
        <v>105</v>
      </c>
    </row>
    <row r="146" spans="1:72" ht="22.5" customHeight="1">
      <c r="A146" s="46">
        <v>10</v>
      </c>
      <c r="B146" s="46">
        <v>623</v>
      </c>
      <c r="C146" s="68" t="s">
        <v>397</v>
      </c>
      <c r="D146" s="49">
        <v>2</v>
      </c>
      <c r="E146" s="49" t="str">
        <f t="shared" si="10"/>
        <v>1352QMGM0221</v>
      </c>
      <c r="F146" s="76">
        <v>1352</v>
      </c>
      <c r="G146" s="70" t="s">
        <v>398</v>
      </c>
      <c r="H146" s="49" t="s">
        <v>66</v>
      </c>
      <c r="I146" s="69" t="s">
        <v>399</v>
      </c>
      <c r="J146" s="53"/>
      <c r="K146" s="53"/>
      <c r="L146" s="46"/>
      <c r="M146" s="69">
        <v>1</v>
      </c>
      <c r="N146" s="46"/>
      <c r="O146" s="46"/>
      <c r="P146" s="70"/>
      <c r="Q146" s="70"/>
      <c r="R146" s="70"/>
      <c r="S146" s="70"/>
      <c r="T146" s="70"/>
      <c r="U146" s="70">
        <v>1</v>
      </c>
      <c r="V146" s="70"/>
      <c r="W146" s="70"/>
      <c r="X146" s="70"/>
      <c r="Y146" s="70"/>
      <c r="Z146" s="70"/>
      <c r="AA146" s="70"/>
      <c r="AB146" s="70"/>
      <c r="AC146" s="70"/>
      <c r="AD146" s="70"/>
      <c r="AE146" s="69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>
        <v>125</v>
      </c>
      <c r="AQ146" s="55">
        <f>VLOOKUP(E146,'[1]LopHocPhan'!C$2:F$1412,4,FALSE)</f>
        <v>125</v>
      </c>
      <c r="AR146" s="56">
        <f t="shared" si="11"/>
        <v>0</v>
      </c>
      <c r="AS146" s="55"/>
      <c r="AT146" s="55"/>
      <c r="AU146" s="55">
        <f t="shared" si="12"/>
        <v>125</v>
      </c>
      <c r="AV146" s="71" t="s">
        <v>140</v>
      </c>
      <c r="AW146" s="55">
        <v>4</v>
      </c>
      <c r="AX146" s="55" t="s">
        <v>77</v>
      </c>
      <c r="AY146" s="58" t="s">
        <v>172</v>
      </c>
      <c r="AZ146" s="72" t="s">
        <v>390</v>
      </c>
      <c r="BA146" s="70" t="s">
        <v>93</v>
      </c>
      <c r="BB146" s="70" t="s">
        <v>108</v>
      </c>
      <c r="BC146" s="70"/>
      <c r="BD146" s="70"/>
      <c r="BE146" s="70"/>
      <c r="BF146" s="70"/>
      <c r="BG146" s="70"/>
      <c r="BH146" s="70"/>
      <c r="BI146" s="70"/>
      <c r="BJ146" s="70"/>
      <c r="BK146" s="72" t="s">
        <v>73</v>
      </c>
      <c r="BL146" s="72" t="s">
        <v>87</v>
      </c>
      <c r="BM146" s="77">
        <v>7</v>
      </c>
      <c r="BN146" s="60"/>
      <c r="BO146" s="36">
        <v>47</v>
      </c>
      <c r="BP146" s="61"/>
      <c r="BQ146" s="62"/>
      <c r="BR146" s="62"/>
      <c r="BS146" s="74"/>
      <c r="BT146" s="72" t="s">
        <v>105</v>
      </c>
    </row>
    <row r="147" spans="1:74" ht="22.5" customHeight="1">
      <c r="A147" s="46">
        <v>11</v>
      </c>
      <c r="B147" s="46">
        <v>1258</v>
      </c>
      <c r="C147" s="68" t="s">
        <v>388</v>
      </c>
      <c r="D147" s="49">
        <v>2</v>
      </c>
      <c r="E147" s="49" t="str">
        <f t="shared" si="10"/>
        <v>1353QMGM0222</v>
      </c>
      <c r="F147" s="84">
        <v>1353</v>
      </c>
      <c r="G147" s="85" t="s">
        <v>400</v>
      </c>
      <c r="H147" s="77" t="s">
        <v>66</v>
      </c>
      <c r="I147" s="70" t="s">
        <v>401</v>
      </c>
      <c r="J147" s="53"/>
      <c r="K147" s="53"/>
      <c r="L147" s="46"/>
      <c r="M147" s="69"/>
      <c r="N147" s="46"/>
      <c r="O147" s="46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9"/>
      <c r="AF147" s="70"/>
      <c r="AG147" s="70"/>
      <c r="AH147" s="70"/>
      <c r="AI147" s="70"/>
      <c r="AJ147" s="70"/>
      <c r="AK147" s="70"/>
      <c r="AL147" s="70"/>
      <c r="AM147" s="70">
        <v>1</v>
      </c>
      <c r="AN147" s="70"/>
      <c r="AO147" s="70"/>
      <c r="AP147" s="78">
        <v>120</v>
      </c>
      <c r="AQ147" s="55">
        <f>VLOOKUP(E147,'[1]LopHocPhan'!C$2:F$1412,4,FALSE)</f>
        <v>40</v>
      </c>
      <c r="AR147" s="56">
        <f t="shared" si="11"/>
        <v>80</v>
      </c>
      <c r="AS147" s="55" t="s">
        <v>320</v>
      </c>
      <c r="AT147" s="55"/>
      <c r="AU147" s="55">
        <f t="shared" si="12"/>
        <v>40</v>
      </c>
      <c r="AV147" s="57" t="s">
        <v>76</v>
      </c>
      <c r="AW147" s="55">
        <v>2</v>
      </c>
      <c r="AX147" s="55" t="s">
        <v>125</v>
      </c>
      <c r="AY147" s="58" t="s">
        <v>172</v>
      </c>
      <c r="AZ147" s="72"/>
      <c r="BA147" s="70"/>
      <c r="BB147" s="70"/>
      <c r="BC147" s="70"/>
      <c r="BD147" s="70"/>
      <c r="BE147" s="70"/>
      <c r="BF147" s="70"/>
      <c r="BG147" s="70" t="s">
        <v>71</v>
      </c>
      <c r="BH147" s="70" t="s">
        <v>402</v>
      </c>
      <c r="BI147" s="70"/>
      <c r="BJ147" s="70"/>
      <c r="BK147" s="72" t="s">
        <v>73</v>
      </c>
      <c r="BL147" s="72" t="s">
        <v>74</v>
      </c>
      <c r="BM147" s="77">
        <v>7</v>
      </c>
      <c r="BN147" s="60"/>
      <c r="BO147" s="61">
        <v>16</v>
      </c>
      <c r="BP147" s="61"/>
      <c r="BQ147" s="79"/>
      <c r="BR147" s="62"/>
      <c r="BS147" s="74"/>
      <c r="BT147" s="72" t="s">
        <v>75</v>
      </c>
      <c r="BV147" s="38"/>
    </row>
    <row r="148" spans="1:74" ht="22.5" customHeight="1">
      <c r="A148" s="46">
        <v>12</v>
      </c>
      <c r="B148" s="46">
        <v>1268</v>
      </c>
      <c r="C148" s="68" t="s">
        <v>381</v>
      </c>
      <c r="D148" s="49">
        <v>2</v>
      </c>
      <c r="E148" s="49" t="str">
        <f t="shared" si="10"/>
        <v>1354QMGM0422</v>
      </c>
      <c r="F148" s="84">
        <v>1354</v>
      </c>
      <c r="G148" s="90" t="s">
        <v>403</v>
      </c>
      <c r="H148" s="77" t="s">
        <v>66</v>
      </c>
      <c r="I148" s="70" t="s">
        <v>290</v>
      </c>
      <c r="J148" s="53"/>
      <c r="K148" s="53"/>
      <c r="L148" s="46"/>
      <c r="M148" s="69"/>
      <c r="N148" s="46"/>
      <c r="O148" s="46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9"/>
      <c r="AF148" s="70"/>
      <c r="AG148" s="70"/>
      <c r="AH148" s="70"/>
      <c r="AI148" s="70"/>
      <c r="AJ148" s="70">
        <v>1</v>
      </c>
      <c r="AK148" s="70"/>
      <c r="AL148" s="70"/>
      <c r="AM148" s="70"/>
      <c r="AN148" s="70"/>
      <c r="AO148" s="70"/>
      <c r="AP148" s="78">
        <v>65</v>
      </c>
      <c r="AQ148" s="55">
        <f>VLOOKUP(E148,'[1]LopHocPhan'!C$2:F$1412,4,FALSE)</f>
        <v>46</v>
      </c>
      <c r="AR148" s="56">
        <f t="shared" si="11"/>
        <v>19</v>
      </c>
      <c r="AS148" s="55"/>
      <c r="AT148" s="55"/>
      <c r="AU148" s="55">
        <f t="shared" si="12"/>
        <v>46</v>
      </c>
      <c r="AV148" s="57" t="s">
        <v>188</v>
      </c>
      <c r="AW148" s="55">
        <v>4</v>
      </c>
      <c r="AX148" s="55" t="s">
        <v>72</v>
      </c>
      <c r="AY148" s="72"/>
      <c r="AZ148" s="72"/>
      <c r="BA148" s="70"/>
      <c r="BB148" s="70"/>
      <c r="BC148" s="70"/>
      <c r="BD148" s="70"/>
      <c r="BE148" s="70"/>
      <c r="BF148" s="70"/>
      <c r="BG148" s="70"/>
      <c r="BH148" s="70"/>
      <c r="BI148" s="70" t="s">
        <v>93</v>
      </c>
      <c r="BJ148" s="70" t="s">
        <v>125</v>
      </c>
      <c r="BK148" s="72" t="s">
        <v>73</v>
      </c>
      <c r="BL148" s="72" t="s">
        <v>74</v>
      </c>
      <c r="BM148" s="77">
        <v>7</v>
      </c>
      <c r="BN148" s="60"/>
      <c r="BO148" s="61">
        <v>16</v>
      </c>
      <c r="BP148" s="61"/>
      <c r="BQ148" s="79"/>
      <c r="BR148" s="62"/>
      <c r="BS148" s="74"/>
      <c r="BT148" s="72" t="s">
        <v>75</v>
      </c>
      <c r="BV148" s="38"/>
    </row>
    <row r="149" spans="1:74" ht="22.5" customHeight="1">
      <c r="A149" s="46">
        <v>1</v>
      </c>
      <c r="B149" s="46">
        <v>151</v>
      </c>
      <c r="C149" s="47" t="s">
        <v>404</v>
      </c>
      <c r="D149" s="52">
        <v>2</v>
      </c>
      <c r="E149" s="49" t="str">
        <f t="shared" si="10"/>
        <v>1352BLOG0611</v>
      </c>
      <c r="F149" s="50">
        <v>1352</v>
      </c>
      <c r="G149" s="87" t="s">
        <v>405</v>
      </c>
      <c r="H149" s="52" t="s">
        <v>66</v>
      </c>
      <c r="I149" s="53" t="s">
        <v>231</v>
      </c>
      <c r="J149" s="53"/>
      <c r="K149" s="53"/>
      <c r="L149" s="46">
        <v>1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>
        <v>1</v>
      </c>
      <c r="X149" s="46"/>
      <c r="Y149" s="46"/>
      <c r="Z149" s="46"/>
      <c r="AA149" s="46"/>
      <c r="AB149" s="46"/>
      <c r="AC149" s="46"/>
      <c r="AD149" s="46"/>
      <c r="AE149" s="53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54">
        <v>110</v>
      </c>
      <c r="AQ149" s="55">
        <f>VLOOKUP(E149,'[1]LopHocPhan'!C$2:F$1412,4,FALSE)</f>
        <v>110</v>
      </c>
      <c r="AR149" s="56">
        <f t="shared" si="11"/>
        <v>0</v>
      </c>
      <c r="AS149" s="55"/>
      <c r="AT149" s="55">
        <v>1</v>
      </c>
      <c r="AU149" s="55">
        <f t="shared" si="12"/>
        <v>110</v>
      </c>
      <c r="AV149" s="57" t="s">
        <v>84</v>
      </c>
      <c r="AW149" s="55">
        <v>2</v>
      </c>
      <c r="AX149" s="55" t="s">
        <v>406</v>
      </c>
      <c r="AY149" s="58"/>
      <c r="AZ149" s="58" t="s">
        <v>407</v>
      </c>
      <c r="BA149" s="46"/>
      <c r="BB149" s="46"/>
      <c r="BC149" s="46" t="s">
        <v>71</v>
      </c>
      <c r="BD149" s="46" t="s">
        <v>186</v>
      </c>
      <c r="BE149" s="46"/>
      <c r="BF149" s="46"/>
      <c r="BG149" s="46"/>
      <c r="BH149" s="46"/>
      <c r="BI149" s="46"/>
      <c r="BJ149" s="46"/>
      <c r="BK149" s="58" t="s">
        <v>73</v>
      </c>
      <c r="BL149" s="58" t="s">
        <v>87</v>
      </c>
      <c r="BM149" s="52">
        <v>8</v>
      </c>
      <c r="BN149" s="60" t="s">
        <v>280</v>
      </c>
      <c r="BO149" s="36">
        <v>46</v>
      </c>
      <c r="BP149" s="61"/>
      <c r="BQ149" s="62"/>
      <c r="BR149" s="62"/>
      <c r="BS149" s="63"/>
      <c r="BT149" s="58" t="s">
        <v>75</v>
      </c>
      <c r="BV149" s="38"/>
    </row>
    <row r="150" spans="1:74" ht="22.5" customHeight="1">
      <c r="A150" s="46">
        <v>2</v>
      </c>
      <c r="B150" s="46">
        <v>152</v>
      </c>
      <c r="C150" s="47" t="s">
        <v>404</v>
      </c>
      <c r="D150" s="52">
        <v>2</v>
      </c>
      <c r="E150" s="49" t="str">
        <f t="shared" si="10"/>
        <v>1353BLOG0611</v>
      </c>
      <c r="F150" s="50">
        <v>1353</v>
      </c>
      <c r="G150" s="87" t="s">
        <v>405</v>
      </c>
      <c r="H150" s="52" t="s">
        <v>66</v>
      </c>
      <c r="I150" s="53" t="s">
        <v>231</v>
      </c>
      <c r="J150" s="53"/>
      <c r="K150" s="53"/>
      <c r="L150" s="46">
        <v>1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>
        <v>1</v>
      </c>
      <c r="X150" s="46"/>
      <c r="Y150" s="46"/>
      <c r="Z150" s="46"/>
      <c r="AA150" s="46"/>
      <c r="AB150" s="46"/>
      <c r="AC150" s="46"/>
      <c r="AD150" s="46"/>
      <c r="AE150" s="53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54">
        <v>110</v>
      </c>
      <c r="AQ150" s="55">
        <f>VLOOKUP(E150,'[1]LopHocPhan'!C$2:F$1412,4,FALSE)</f>
        <v>110</v>
      </c>
      <c r="AR150" s="56">
        <f t="shared" si="11"/>
        <v>0</v>
      </c>
      <c r="AS150" s="55"/>
      <c r="AT150" s="55">
        <v>1</v>
      </c>
      <c r="AU150" s="55">
        <f t="shared" si="12"/>
        <v>110</v>
      </c>
      <c r="AV150" s="57" t="s">
        <v>80</v>
      </c>
      <c r="AW150" s="55">
        <v>4</v>
      </c>
      <c r="AX150" s="55" t="s">
        <v>77</v>
      </c>
      <c r="AY150" s="58"/>
      <c r="AZ150" s="58" t="s">
        <v>78</v>
      </c>
      <c r="BA150" s="46"/>
      <c r="BB150" s="46"/>
      <c r="BC150" s="46"/>
      <c r="BD150" s="46"/>
      <c r="BE150" s="46"/>
      <c r="BF150" s="46"/>
      <c r="BG150" s="46" t="s">
        <v>93</v>
      </c>
      <c r="BH150" s="46" t="s">
        <v>79</v>
      </c>
      <c r="BI150" s="46"/>
      <c r="BJ150" s="46"/>
      <c r="BK150" s="58" t="s">
        <v>73</v>
      </c>
      <c r="BL150" s="58" t="s">
        <v>74</v>
      </c>
      <c r="BM150" s="52">
        <v>8</v>
      </c>
      <c r="BN150" s="60"/>
      <c r="BO150" s="36">
        <v>46</v>
      </c>
      <c r="BP150" s="61"/>
      <c r="BQ150" s="62"/>
      <c r="BR150" s="62"/>
      <c r="BS150" s="63"/>
      <c r="BT150" s="58" t="s">
        <v>75</v>
      </c>
      <c r="BV150" s="38"/>
    </row>
    <row r="151" spans="1:74" ht="22.5" customHeight="1">
      <c r="A151" s="46">
        <v>3</v>
      </c>
      <c r="B151" s="46">
        <v>153</v>
      </c>
      <c r="C151" s="47" t="s">
        <v>404</v>
      </c>
      <c r="D151" s="52">
        <v>2</v>
      </c>
      <c r="E151" s="49" t="str">
        <f t="shared" si="10"/>
        <v>1354BLOG0611</v>
      </c>
      <c r="F151" s="50">
        <v>1354</v>
      </c>
      <c r="G151" s="87" t="s">
        <v>405</v>
      </c>
      <c r="H151" s="52" t="s">
        <v>66</v>
      </c>
      <c r="I151" s="53" t="s">
        <v>231</v>
      </c>
      <c r="J151" s="53"/>
      <c r="K151" s="53"/>
      <c r="L151" s="46">
        <v>1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>
        <v>1</v>
      </c>
      <c r="X151" s="46"/>
      <c r="Y151" s="46"/>
      <c r="Z151" s="46"/>
      <c r="AA151" s="46"/>
      <c r="AB151" s="46"/>
      <c r="AC151" s="46"/>
      <c r="AD151" s="46"/>
      <c r="AE151" s="53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54">
        <v>60</v>
      </c>
      <c r="AQ151" s="55">
        <f>VLOOKUP(E151,'[1]LopHocPhan'!C$2:F$1412,4,FALSE)</f>
        <v>55</v>
      </c>
      <c r="AR151" s="56">
        <f t="shared" si="11"/>
        <v>5</v>
      </c>
      <c r="AS151" s="55"/>
      <c r="AT151" s="55">
        <v>1</v>
      </c>
      <c r="AU151" s="55">
        <f t="shared" si="12"/>
        <v>55</v>
      </c>
      <c r="AV151" s="57" t="s">
        <v>166</v>
      </c>
      <c r="AW151" s="55">
        <v>4</v>
      </c>
      <c r="AX151" s="55" t="s">
        <v>118</v>
      </c>
      <c r="AY151" s="58"/>
      <c r="AZ151" s="58"/>
      <c r="BA151" s="46"/>
      <c r="BB151" s="46"/>
      <c r="BC151" s="46"/>
      <c r="BD151" s="46"/>
      <c r="BE151" s="46"/>
      <c r="BF151" s="46"/>
      <c r="BG151" s="46" t="s">
        <v>93</v>
      </c>
      <c r="BH151" s="46" t="s">
        <v>104</v>
      </c>
      <c r="BI151" s="46"/>
      <c r="BJ151" s="46"/>
      <c r="BK151" s="58" t="s">
        <v>73</v>
      </c>
      <c r="BL151" s="58" t="s">
        <v>74</v>
      </c>
      <c r="BM151" s="52">
        <v>8</v>
      </c>
      <c r="BN151" s="60" t="s">
        <v>228</v>
      </c>
      <c r="BO151" s="36">
        <v>46</v>
      </c>
      <c r="BP151" s="61"/>
      <c r="BQ151" s="62"/>
      <c r="BR151" s="62"/>
      <c r="BS151" s="63"/>
      <c r="BT151" s="58" t="s">
        <v>75</v>
      </c>
      <c r="BV151" s="38"/>
    </row>
    <row r="152" spans="1:72" ht="22.5" customHeight="1">
      <c r="A152" s="46">
        <v>4</v>
      </c>
      <c r="B152" s="46">
        <v>344</v>
      </c>
      <c r="C152" s="64" t="s">
        <v>408</v>
      </c>
      <c r="D152" s="65">
        <v>2</v>
      </c>
      <c r="E152" s="49" t="str">
        <f t="shared" si="10"/>
        <v>1351SMGM0311</v>
      </c>
      <c r="F152" s="50">
        <v>1351</v>
      </c>
      <c r="G152" s="66" t="s">
        <v>409</v>
      </c>
      <c r="H152" s="52" t="s">
        <v>66</v>
      </c>
      <c r="I152" s="53" t="s">
        <v>83</v>
      </c>
      <c r="J152" s="53"/>
      <c r="K152" s="53"/>
      <c r="L152" s="46">
        <v>1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>
        <v>1</v>
      </c>
      <c r="AA152" s="46"/>
      <c r="AB152" s="46"/>
      <c r="AC152" s="46"/>
      <c r="AD152" s="46"/>
      <c r="AE152" s="53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54">
        <v>125</v>
      </c>
      <c r="AQ152" s="55">
        <f>VLOOKUP(E152,'[1]LopHocPhan'!C$2:F$1412,4,FALSE)</f>
        <v>122</v>
      </c>
      <c r="AR152" s="56">
        <f t="shared" si="11"/>
        <v>3</v>
      </c>
      <c r="AS152" s="55"/>
      <c r="AT152" s="55"/>
      <c r="AU152" s="55">
        <f t="shared" si="12"/>
        <v>122</v>
      </c>
      <c r="AV152" s="57" t="s">
        <v>136</v>
      </c>
      <c r="AW152" s="55">
        <v>4</v>
      </c>
      <c r="AX152" s="55" t="s">
        <v>220</v>
      </c>
      <c r="AY152" s="72"/>
      <c r="AZ152" s="58" t="s">
        <v>410</v>
      </c>
      <c r="BA152" s="46" t="s">
        <v>93</v>
      </c>
      <c r="BB152" s="46" t="s">
        <v>186</v>
      </c>
      <c r="BC152" s="46"/>
      <c r="BD152" s="46"/>
      <c r="BE152" s="46"/>
      <c r="BF152" s="46"/>
      <c r="BG152" s="46"/>
      <c r="BH152" s="46"/>
      <c r="BI152" s="46"/>
      <c r="BJ152" s="46"/>
      <c r="BK152" s="58" t="s">
        <v>73</v>
      </c>
      <c r="BL152" s="72" t="s">
        <v>87</v>
      </c>
      <c r="BM152" s="52">
        <v>8</v>
      </c>
      <c r="BN152" s="60"/>
      <c r="BO152" s="36">
        <v>46</v>
      </c>
      <c r="BP152" s="61"/>
      <c r="BQ152" s="62"/>
      <c r="BR152" s="62"/>
      <c r="BS152" s="63"/>
      <c r="BT152" s="58" t="s">
        <v>75</v>
      </c>
    </row>
    <row r="153" spans="1:72" ht="22.5" customHeight="1">
      <c r="A153" s="46">
        <v>5</v>
      </c>
      <c r="B153" s="46">
        <v>350</v>
      </c>
      <c r="C153" s="64" t="s">
        <v>411</v>
      </c>
      <c r="D153" s="48">
        <v>2</v>
      </c>
      <c r="E153" s="49" t="str">
        <f t="shared" si="10"/>
        <v>1351BLOG0121</v>
      </c>
      <c r="F153" s="50">
        <v>1351</v>
      </c>
      <c r="G153" s="66" t="s">
        <v>412</v>
      </c>
      <c r="H153" s="52" t="s">
        <v>66</v>
      </c>
      <c r="I153" s="53" t="s">
        <v>413</v>
      </c>
      <c r="J153" s="53"/>
      <c r="K153" s="53"/>
      <c r="L153" s="46">
        <v>1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v>1</v>
      </c>
      <c r="AB153" s="46"/>
      <c r="AC153" s="46"/>
      <c r="AD153" s="46"/>
      <c r="AE153" s="53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54">
        <v>110</v>
      </c>
      <c r="AQ153" s="55">
        <f>VLOOKUP(E153,'[1]LopHocPhan'!C$2:F$1412,4,FALSE)</f>
        <v>107</v>
      </c>
      <c r="AR153" s="56">
        <f t="shared" si="11"/>
        <v>3</v>
      </c>
      <c r="AS153" s="55"/>
      <c r="AT153" s="55"/>
      <c r="AU153" s="55">
        <f t="shared" si="12"/>
        <v>107</v>
      </c>
      <c r="AV153" s="57" t="s">
        <v>188</v>
      </c>
      <c r="AW153" s="55">
        <v>2</v>
      </c>
      <c r="AX153" s="55" t="s">
        <v>256</v>
      </c>
      <c r="AY153" s="58"/>
      <c r="AZ153" s="72" t="s">
        <v>414</v>
      </c>
      <c r="BA153" s="46"/>
      <c r="BB153" s="46"/>
      <c r="BC153" s="46"/>
      <c r="BD153" s="46"/>
      <c r="BE153" s="46"/>
      <c r="BF153" s="46"/>
      <c r="BG153" s="46"/>
      <c r="BH153" s="46"/>
      <c r="BI153" s="46" t="s">
        <v>71</v>
      </c>
      <c r="BJ153" s="46" t="s">
        <v>99</v>
      </c>
      <c r="BK153" s="58" t="s">
        <v>73</v>
      </c>
      <c r="BL153" s="58" t="s">
        <v>74</v>
      </c>
      <c r="BM153" s="52">
        <v>8</v>
      </c>
      <c r="BN153" s="60" t="s">
        <v>235</v>
      </c>
      <c r="BO153" s="36">
        <v>46</v>
      </c>
      <c r="BP153" s="61"/>
      <c r="BQ153" s="62"/>
      <c r="BR153" s="62"/>
      <c r="BS153" s="63"/>
      <c r="BT153" s="58" t="s">
        <v>75</v>
      </c>
    </row>
    <row r="154" spans="1:72" ht="22.5" customHeight="1">
      <c r="A154" s="46">
        <v>6</v>
      </c>
      <c r="B154" s="46">
        <v>351</v>
      </c>
      <c r="C154" s="64" t="s">
        <v>411</v>
      </c>
      <c r="D154" s="48">
        <v>2</v>
      </c>
      <c r="E154" s="49" t="str">
        <f t="shared" si="10"/>
        <v>1352BLOG0121</v>
      </c>
      <c r="F154" s="50">
        <v>1352</v>
      </c>
      <c r="G154" s="66" t="s">
        <v>412</v>
      </c>
      <c r="H154" s="52" t="s">
        <v>66</v>
      </c>
      <c r="I154" s="53" t="s">
        <v>413</v>
      </c>
      <c r="J154" s="53"/>
      <c r="K154" s="53"/>
      <c r="L154" s="46">
        <v>1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>
        <v>1</v>
      </c>
      <c r="AB154" s="46"/>
      <c r="AC154" s="46"/>
      <c r="AD154" s="46"/>
      <c r="AE154" s="53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54">
        <v>60</v>
      </c>
      <c r="AQ154" s="55">
        <f>VLOOKUP(E154,'[1]LopHocPhan'!C$2:F$1412,4,FALSE)</f>
        <v>60</v>
      </c>
      <c r="AR154" s="56">
        <f t="shared" si="11"/>
        <v>0</v>
      </c>
      <c r="AS154" s="55"/>
      <c r="AT154" s="55"/>
      <c r="AU154" s="55">
        <f t="shared" si="12"/>
        <v>60</v>
      </c>
      <c r="AV154" s="57" t="s">
        <v>76</v>
      </c>
      <c r="AW154" s="55">
        <v>2</v>
      </c>
      <c r="AX154" s="55" t="s">
        <v>82</v>
      </c>
      <c r="AY154" s="58"/>
      <c r="AZ154" s="58"/>
      <c r="BA154" s="46"/>
      <c r="BB154" s="46"/>
      <c r="BC154" s="46"/>
      <c r="BD154" s="46"/>
      <c r="BE154" s="46"/>
      <c r="BF154" s="46"/>
      <c r="BG154" s="46" t="s">
        <v>71</v>
      </c>
      <c r="BH154" s="46" t="s">
        <v>415</v>
      </c>
      <c r="BI154" s="80"/>
      <c r="BJ154" s="46"/>
      <c r="BK154" s="58" t="s">
        <v>73</v>
      </c>
      <c r="BL154" s="58" t="s">
        <v>74</v>
      </c>
      <c r="BM154" s="52">
        <v>8</v>
      </c>
      <c r="BN154" s="60" t="s">
        <v>235</v>
      </c>
      <c r="BO154" s="36">
        <v>46</v>
      </c>
      <c r="BP154" s="61"/>
      <c r="BQ154" s="62"/>
      <c r="BR154" s="62"/>
      <c r="BS154" s="63"/>
      <c r="BT154" s="58" t="s">
        <v>75</v>
      </c>
    </row>
    <row r="155" spans="1:74" ht="22.5" customHeight="1">
      <c r="A155" s="46">
        <v>7</v>
      </c>
      <c r="B155" s="46">
        <v>1224</v>
      </c>
      <c r="C155" s="83" t="s">
        <v>416</v>
      </c>
      <c r="D155" s="49">
        <v>2</v>
      </c>
      <c r="E155" s="49" t="str">
        <f t="shared" si="10"/>
        <v>1351BLOG0412</v>
      </c>
      <c r="F155" s="84">
        <v>1351</v>
      </c>
      <c r="G155" s="85" t="s">
        <v>417</v>
      </c>
      <c r="H155" s="77" t="s">
        <v>66</v>
      </c>
      <c r="I155" s="70" t="s">
        <v>219</v>
      </c>
      <c r="J155" s="53"/>
      <c r="K155" s="53"/>
      <c r="L155" s="46"/>
      <c r="M155" s="69"/>
      <c r="N155" s="46"/>
      <c r="O155" s="46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9"/>
      <c r="AF155" s="70"/>
      <c r="AG155" s="70"/>
      <c r="AH155" s="70"/>
      <c r="AI155" s="70"/>
      <c r="AJ155" s="70"/>
      <c r="AK155" s="70"/>
      <c r="AL155" s="70">
        <v>1</v>
      </c>
      <c r="AM155" s="70"/>
      <c r="AN155" s="70"/>
      <c r="AO155" s="70"/>
      <c r="AP155" s="78">
        <v>120</v>
      </c>
      <c r="AQ155" s="55">
        <f>VLOOKUP(E155,'[1]LopHocPhan'!C$2:F$1412,4,FALSE)</f>
        <v>116</v>
      </c>
      <c r="AR155" s="56">
        <f t="shared" si="11"/>
        <v>4</v>
      </c>
      <c r="AS155" s="55"/>
      <c r="AT155" s="55"/>
      <c r="AU155" s="55">
        <f t="shared" si="12"/>
        <v>116</v>
      </c>
      <c r="AV155" s="57" t="s">
        <v>183</v>
      </c>
      <c r="AW155" s="55">
        <v>2</v>
      </c>
      <c r="AX155" s="55" t="s">
        <v>77</v>
      </c>
      <c r="AY155" s="72"/>
      <c r="AZ155" s="58" t="s">
        <v>418</v>
      </c>
      <c r="BA155" s="70" t="s">
        <v>71</v>
      </c>
      <c r="BB155" s="70" t="s">
        <v>331</v>
      </c>
      <c r="BC155" s="70"/>
      <c r="BD155" s="70"/>
      <c r="BE155" s="70"/>
      <c r="BF155" s="70"/>
      <c r="BG155" s="70"/>
      <c r="BH155" s="70"/>
      <c r="BI155" s="70"/>
      <c r="BJ155" s="70"/>
      <c r="BK155" s="72" t="s">
        <v>73</v>
      </c>
      <c r="BL155" s="72" t="s">
        <v>87</v>
      </c>
      <c r="BM155" s="77">
        <v>8</v>
      </c>
      <c r="BN155" s="60"/>
      <c r="BO155" s="61">
        <v>15</v>
      </c>
      <c r="BP155" s="61"/>
      <c r="BQ155" s="79"/>
      <c r="BR155" s="62"/>
      <c r="BS155" s="74"/>
      <c r="BT155" s="72" t="s">
        <v>75</v>
      </c>
      <c r="BV155" s="38"/>
    </row>
    <row r="156" spans="1:74" ht="22.5" customHeight="1">
      <c r="A156" s="46">
        <v>1</v>
      </c>
      <c r="B156" s="46">
        <v>352</v>
      </c>
      <c r="C156" s="64" t="s">
        <v>419</v>
      </c>
      <c r="D156" s="48">
        <v>3</v>
      </c>
      <c r="E156" s="49" t="str">
        <f t="shared" si="10"/>
        <v>1351BRMG1011</v>
      </c>
      <c r="F156" s="50">
        <v>1351</v>
      </c>
      <c r="G156" s="51" t="s">
        <v>420</v>
      </c>
      <c r="H156" s="52" t="s">
        <v>111</v>
      </c>
      <c r="I156" s="53" t="s">
        <v>413</v>
      </c>
      <c r="J156" s="53"/>
      <c r="K156" s="53"/>
      <c r="L156" s="46">
        <v>1</v>
      </c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>
        <v>1</v>
      </c>
      <c r="AB156" s="46"/>
      <c r="AC156" s="46"/>
      <c r="AD156" s="46"/>
      <c r="AE156" s="53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54">
        <v>60</v>
      </c>
      <c r="AQ156" s="55">
        <f>VLOOKUP(E156,'[1]LopHocPhan'!C$2:F$1412,4,FALSE)</f>
        <v>60</v>
      </c>
      <c r="AR156" s="56">
        <f t="shared" si="11"/>
        <v>0</v>
      </c>
      <c r="AS156" s="55"/>
      <c r="AT156" s="55"/>
      <c r="AU156" s="55">
        <f t="shared" si="12"/>
        <v>60</v>
      </c>
      <c r="AV156" s="57" t="s">
        <v>183</v>
      </c>
      <c r="AW156" s="55">
        <v>3</v>
      </c>
      <c r="AX156" s="55" t="s">
        <v>82</v>
      </c>
      <c r="AY156" s="72"/>
      <c r="AZ156" s="58"/>
      <c r="BA156" s="46" t="s">
        <v>119</v>
      </c>
      <c r="BB156" s="46" t="s">
        <v>421</v>
      </c>
      <c r="BC156" s="46"/>
      <c r="BD156" s="46"/>
      <c r="BE156" s="46"/>
      <c r="BF156" s="46"/>
      <c r="BG156" s="46"/>
      <c r="BH156" s="46"/>
      <c r="BI156" s="46"/>
      <c r="BJ156" s="46"/>
      <c r="BK156" s="58" t="s">
        <v>73</v>
      </c>
      <c r="BL156" s="72" t="s">
        <v>87</v>
      </c>
      <c r="BM156" s="48">
        <v>9</v>
      </c>
      <c r="BN156" s="60" t="s">
        <v>422</v>
      </c>
      <c r="BO156" s="36">
        <v>46</v>
      </c>
      <c r="BP156" s="61" t="s">
        <v>322</v>
      </c>
      <c r="BQ156" s="62"/>
      <c r="BR156" s="62"/>
      <c r="BS156" s="63"/>
      <c r="BT156" s="58" t="s">
        <v>75</v>
      </c>
      <c r="BV156" s="38"/>
    </row>
    <row r="157" spans="1:74" ht="22.5" customHeight="1">
      <c r="A157" s="46">
        <v>2</v>
      </c>
      <c r="B157" s="46">
        <v>353</v>
      </c>
      <c r="C157" s="64" t="s">
        <v>419</v>
      </c>
      <c r="D157" s="48">
        <v>3</v>
      </c>
      <c r="E157" s="49" t="str">
        <f t="shared" si="10"/>
        <v>1353BRMG1011</v>
      </c>
      <c r="F157" s="50">
        <v>1353</v>
      </c>
      <c r="G157" s="51" t="s">
        <v>420</v>
      </c>
      <c r="H157" s="52" t="s">
        <v>111</v>
      </c>
      <c r="I157" s="53" t="s">
        <v>413</v>
      </c>
      <c r="J157" s="53"/>
      <c r="K157" s="53"/>
      <c r="L157" s="46">
        <v>1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>
        <v>1</v>
      </c>
      <c r="AB157" s="46"/>
      <c r="AC157" s="46"/>
      <c r="AD157" s="46"/>
      <c r="AE157" s="53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54">
        <v>60</v>
      </c>
      <c r="AQ157" s="55">
        <f>VLOOKUP(E157,'[1]LopHocPhan'!C$2:F$1412,4,FALSE)</f>
        <v>47</v>
      </c>
      <c r="AR157" s="56">
        <f t="shared" si="11"/>
        <v>13</v>
      </c>
      <c r="AS157" s="55"/>
      <c r="AT157" s="55"/>
      <c r="AU157" s="55">
        <f t="shared" si="12"/>
        <v>47</v>
      </c>
      <c r="AV157" s="57" t="s">
        <v>157</v>
      </c>
      <c r="AW157" s="55">
        <v>3</v>
      </c>
      <c r="AX157" s="55" t="s">
        <v>125</v>
      </c>
      <c r="AY157" s="72"/>
      <c r="AZ157" s="58"/>
      <c r="BA157" s="46" t="s">
        <v>119</v>
      </c>
      <c r="BB157" s="46" t="s">
        <v>298</v>
      </c>
      <c r="BC157" s="46"/>
      <c r="BD157" s="46"/>
      <c r="BE157" s="46"/>
      <c r="BF157" s="46"/>
      <c r="BG157" s="46"/>
      <c r="BH157" s="46"/>
      <c r="BI157" s="46"/>
      <c r="BJ157" s="46"/>
      <c r="BK157" s="58" t="s">
        <v>73</v>
      </c>
      <c r="BL157" s="72" t="s">
        <v>87</v>
      </c>
      <c r="BM157" s="48">
        <v>9</v>
      </c>
      <c r="BN157" s="60" t="s">
        <v>422</v>
      </c>
      <c r="BO157" s="36">
        <v>46</v>
      </c>
      <c r="BP157" s="61"/>
      <c r="BQ157" s="62"/>
      <c r="BR157" s="62"/>
      <c r="BS157" s="63"/>
      <c r="BT157" s="58" t="s">
        <v>75</v>
      </c>
      <c r="BV157" s="38"/>
    </row>
    <row r="158" spans="1:74" ht="22.5" customHeight="1">
      <c r="A158" s="46">
        <v>3</v>
      </c>
      <c r="B158" s="46">
        <v>354</v>
      </c>
      <c r="C158" s="64" t="s">
        <v>419</v>
      </c>
      <c r="D158" s="48">
        <v>3</v>
      </c>
      <c r="E158" s="49" t="str">
        <f t="shared" si="10"/>
        <v>1352BRMG1011</v>
      </c>
      <c r="F158" s="50">
        <v>1352</v>
      </c>
      <c r="G158" s="51" t="s">
        <v>420</v>
      </c>
      <c r="H158" s="52" t="s">
        <v>111</v>
      </c>
      <c r="I158" s="53" t="s">
        <v>413</v>
      </c>
      <c r="J158" s="53"/>
      <c r="K158" s="53"/>
      <c r="L158" s="46">
        <v>1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v>1</v>
      </c>
      <c r="AB158" s="46"/>
      <c r="AC158" s="46"/>
      <c r="AD158" s="46"/>
      <c r="AE158" s="53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54">
        <v>60</v>
      </c>
      <c r="AQ158" s="55">
        <f>VLOOKUP(E158,'[1]LopHocPhan'!C$2:F$1412,4,FALSE)</f>
        <v>60</v>
      </c>
      <c r="AR158" s="56">
        <f t="shared" si="11"/>
        <v>0</v>
      </c>
      <c r="AS158" s="55"/>
      <c r="AT158" s="55"/>
      <c r="AU158" s="55">
        <f t="shared" si="12"/>
        <v>60</v>
      </c>
      <c r="AV158" s="57" t="s">
        <v>136</v>
      </c>
      <c r="AW158" s="55">
        <v>3</v>
      </c>
      <c r="AX158" s="55" t="s">
        <v>118</v>
      </c>
      <c r="AY158" s="72"/>
      <c r="AZ158" s="58"/>
      <c r="BA158" s="46" t="s">
        <v>119</v>
      </c>
      <c r="BB158" s="46" t="s">
        <v>299</v>
      </c>
      <c r="BC158" s="46"/>
      <c r="BD158" s="46"/>
      <c r="BE158" s="46"/>
      <c r="BF158" s="46"/>
      <c r="BG158" s="46"/>
      <c r="BH158" s="46"/>
      <c r="BI158" s="46"/>
      <c r="BJ158" s="46"/>
      <c r="BK158" s="58" t="s">
        <v>73</v>
      </c>
      <c r="BL158" s="72" t="s">
        <v>87</v>
      </c>
      <c r="BM158" s="48">
        <v>9</v>
      </c>
      <c r="BN158" s="60" t="s">
        <v>228</v>
      </c>
      <c r="BO158" s="36">
        <v>46</v>
      </c>
      <c r="BP158" s="61"/>
      <c r="BQ158" s="62"/>
      <c r="BR158" s="62"/>
      <c r="BS158" s="63"/>
      <c r="BT158" s="58" t="s">
        <v>75</v>
      </c>
      <c r="BV158" s="38"/>
    </row>
    <row r="159" spans="1:72" ht="22.5" customHeight="1">
      <c r="A159" s="46">
        <v>4</v>
      </c>
      <c r="B159" s="46">
        <v>358</v>
      </c>
      <c r="C159" s="64" t="s">
        <v>423</v>
      </c>
      <c r="D159" s="48">
        <v>4</v>
      </c>
      <c r="E159" s="49" t="str">
        <f t="shared" si="10"/>
        <v>1353BRMG0811</v>
      </c>
      <c r="F159" s="50">
        <v>1353</v>
      </c>
      <c r="G159" s="51" t="s">
        <v>424</v>
      </c>
      <c r="H159" s="52" t="s">
        <v>425</v>
      </c>
      <c r="I159" s="53" t="s">
        <v>413</v>
      </c>
      <c r="J159" s="53"/>
      <c r="K159" s="53"/>
      <c r="L159" s="46">
        <v>1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>
        <v>1</v>
      </c>
      <c r="AB159" s="46"/>
      <c r="AC159" s="46"/>
      <c r="AD159" s="46"/>
      <c r="AE159" s="53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54">
        <v>60</v>
      </c>
      <c r="AQ159" s="55">
        <f>VLOOKUP(E159,'[1]LopHocPhan'!C$2:F$1412,4,FALSE)</f>
        <v>60</v>
      </c>
      <c r="AR159" s="56">
        <f t="shared" si="11"/>
        <v>0</v>
      </c>
      <c r="AS159" s="55"/>
      <c r="AT159" s="55"/>
      <c r="AU159" s="55">
        <f t="shared" si="12"/>
        <v>60</v>
      </c>
      <c r="AV159" s="57" t="s">
        <v>140</v>
      </c>
      <c r="AW159" s="55">
        <v>1</v>
      </c>
      <c r="AX159" s="55" t="s">
        <v>125</v>
      </c>
      <c r="AY159" s="58"/>
      <c r="AZ159" s="58"/>
      <c r="BA159" s="46" t="s">
        <v>115</v>
      </c>
      <c r="BB159" s="52" t="s">
        <v>120</v>
      </c>
      <c r="BC159" s="46"/>
      <c r="BD159" s="46"/>
      <c r="BE159" s="46" t="s">
        <v>119</v>
      </c>
      <c r="BF159" s="46" t="s">
        <v>181</v>
      </c>
      <c r="BG159" s="80"/>
      <c r="BH159" s="46"/>
      <c r="BI159" s="46"/>
      <c r="BJ159" s="46"/>
      <c r="BK159" s="58" t="s">
        <v>73</v>
      </c>
      <c r="BL159" s="58" t="s">
        <v>426</v>
      </c>
      <c r="BM159" s="48">
        <v>9</v>
      </c>
      <c r="BN159" s="60" t="s">
        <v>422</v>
      </c>
      <c r="BO159" s="36">
        <v>46</v>
      </c>
      <c r="BP159" s="61"/>
      <c r="BQ159" s="62"/>
      <c r="BR159" s="62"/>
      <c r="BS159" s="63"/>
      <c r="BT159" s="58" t="s">
        <v>75</v>
      </c>
    </row>
    <row r="160" spans="1:72" ht="22.5" customHeight="1">
      <c r="A160" s="46">
        <v>5</v>
      </c>
      <c r="B160" s="46">
        <v>359</v>
      </c>
      <c r="C160" s="64" t="s">
        <v>423</v>
      </c>
      <c r="D160" s="48">
        <v>4</v>
      </c>
      <c r="E160" s="49" t="str">
        <f t="shared" si="10"/>
        <v>1355BRMG0811</v>
      </c>
      <c r="F160" s="50">
        <v>1355</v>
      </c>
      <c r="G160" s="51" t="s">
        <v>424</v>
      </c>
      <c r="H160" s="52" t="s">
        <v>425</v>
      </c>
      <c r="I160" s="53" t="s">
        <v>413</v>
      </c>
      <c r="J160" s="53"/>
      <c r="K160" s="53"/>
      <c r="L160" s="46">
        <v>1</v>
      </c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v>1</v>
      </c>
      <c r="AB160" s="46"/>
      <c r="AC160" s="46"/>
      <c r="AD160" s="46"/>
      <c r="AE160" s="53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54">
        <v>60</v>
      </c>
      <c r="AQ160" s="55">
        <f>VLOOKUP(E160,'[1]LopHocPhan'!C$2:F$1412,4,FALSE)</f>
        <v>51</v>
      </c>
      <c r="AR160" s="56">
        <f t="shared" si="11"/>
        <v>9</v>
      </c>
      <c r="AS160" s="55"/>
      <c r="AT160" s="55"/>
      <c r="AU160" s="55">
        <f t="shared" si="12"/>
        <v>51</v>
      </c>
      <c r="AV160" s="57" t="s">
        <v>183</v>
      </c>
      <c r="AW160" s="55">
        <v>1</v>
      </c>
      <c r="AX160" s="55" t="s">
        <v>118</v>
      </c>
      <c r="AY160" s="58"/>
      <c r="AZ160" s="58"/>
      <c r="BA160" s="46" t="s">
        <v>115</v>
      </c>
      <c r="BB160" s="52" t="s">
        <v>427</v>
      </c>
      <c r="BC160" s="46"/>
      <c r="BD160" s="46"/>
      <c r="BE160" s="46" t="s">
        <v>119</v>
      </c>
      <c r="BF160" s="46" t="s">
        <v>299</v>
      </c>
      <c r="BG160" s="80"/>
      <c r="BH160" s="46"/>
      <c r="BI160" s="46"/>
      <c r="BJ160" s="46"/>
      <c r="BK160" s="58" t="s">
        <v>73</v>
      </c>
      <c r="BL160" s="58" t="s">
        <v>426</v>
      </c>
      <c r="BM160" s="48">
        <v>9</v>
      </c>
      <c r="BN160" s="60" t="s">
        <v>422</v>
      </c>
      <c r="BO160" s="36">
        <v>46</v>
      </c>
      <c r="BP160" s="61" t="s">
        <v>322</v>
      </c>
      <c r="BQ160" s="62"/>
      <c r="BR160" s="62"/>
      <c r="BS160" s="63"/>
      <c r="BT160" s="58" t="s">
        <v>75</v>
      </c>
    </row>
    <row r="161" spans="1:72" ht="22.5" customHeight="1">
      <c r="A161" s="46">
        <v>6</v>
      </c>
      <c r="B161" s="46">
        <v>360</v>
      </c>
      <c r="C161" s="64" t="s">
        <v>423</v>
      </c>
      <c r="D161" s="48">
        <v>4</v>
      </c>
      <c r="E161" s="49" t="str">
        <f t="shared" si="10"/>
        <v>1354BRMG0811</v>
      </c>
      <c r="F161" s="50">
        <v>1354</v>
      </c>
      <c r="G161" s="51" t="s">
        <v>424</v>
      </c>
      <c r="H161" s="52" t="s">
        <v>425</v>
      </c>
      <c r="I161" s="53" t="s">
        <v>413</v>
      </c>
      <c r="J161" s="53"/>
      <c r="K161" s="53"/>
      <c r="L161" s="46">
        <v>1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>
        <v>1</v>
      </c>
      <c r="AB161" s="46"/>
      <c r="AC161" s="46"/>
      <c r="AD161" s="46"/>
      <c r="AE161" s="53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54">
        <v>60</v>
      </c>
      <c r="AQ161" s="55">
        <f>VLOOKUP(E161,'[1]LopHocPhan'!C$2:F$1412,4,FALSE)</f>
        <v>56</v>
      </c>
      <c r="AR161" s="56">
        <f t="shared" si="11"/>
        <v>4</v>
      </c>
      <c r="AS161" s="55"/>
      <c r="AT161" s="55"/>
      <c r="AU161" s="55">
        <f t="shared" si="12"/>
        <v>56</v>
      </c>
      <c r="AV161" s="57" t="s">
        <v>157</v>
      </c>
      <c r="AW161" s="55">
        <v>1</v>
      </c>
      <c r="AX161" s="55" t="s">
        <v>82</v>
      </c>
      <c r="AY161" s="58"/>
      <c r="AZ161" s="58"/>
      <c r="BA161" s="46" t="s">
        <v>115</v>
      </c>
      <c r="BB161" s="52" t="s">
        <v>421</v>
      </c>
      <c r="BC161" s="46"/>
      <c r="BD161" s="46"/>
      <c r="BE161" s="46" t="s">
        <v>119</v>
      </c>
      <c r="BF161" s="46" t="s">
        <v>428</v>
      </c>
      <c r="BG161" s="80"/>
      <c r="BH161" s="46"/>
      <c r="BI161" s="46"/>
      <c r="BJ161" s="46"/>
      <c r="BK161" s="58" t="s">
        <v>73</v>
      </c>
      <c r="BL161" s="58" t="s">
        <v>426</v>
      </c>
      <c r="BM161" s="48">
        <v>9</v>
      </c>
      <c r="BN161" s="60" t="s">
        <v>228</v>
      </c>
      <c r="BO161" s="36">
        <v>46</v>
      </c>
      <c r="BP161" s="61"/>
      <c r="BQ161" s="62"/>
      <c r="BR161" s="62"/>
      <c r="BS161" s="63"/>
      <c r="BT161" s="58" t="s">
        <v>75</v>
      </c>
    </row>
    <row r="162" spans="1:74" ht="33" customHeight="1">
      <c r="A162" s="46">
        <v>7</v>
      </c>
      <c r="B162" s="46">
        <v>390</v>
      </c>
      <c r="C162" s="99" t="s">
        <v>429</v>
      </c>
      <c r="D162" s="48">
        <v>2</v>
      </c>
      <c r="E162" s="49" t="str">
        <f t="shared" si="10"/>
        <v>1351BRMG0921</v>
      </c>
      <c r="F162" s="50">
        <v>1351</v>
      </c>
      <c r="G162" s="49" t="s">
        <v>430</v>
      </c>
      <c r="H162" s="52" t="s">
        <v>66</v>
      </c>
      <c r="I162" s="100" t="s">
        <v>413</v>
      </c>
      <c r="J162" s="53"/>
      <c r="K162" s="53"/>
      <c r="L162" s="46">
        <v>1</v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>
        <v>1</v>
      </c>
      <c r="AB162" s="46"/>
      <c r="AC162" s="46"/>
      <c r="AD162" s="46"/>
      <c r="AE162" s="53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54">
        <v>60</v>
      </c>
      <c r="AQ162" s="55">
        <f>VLOOKUP(E162,'[1]LopHocPhan'!C$2:F$1412,4,FALSE)</f>
        <v>60</v>
      </c>
      <c r="AR162" s="56">
        <f t="shared" si="11"/>
        <v>0</v>
      </c>
      <c r="AS162" s="55"/>
      <c r="AT162" s="55"/>
      <c r="AU162" s="55">
        <f t="shared" si="12"/>
        <v>60</v>
      </c>
      <c r="AV162" s="57" t="s">
        <v>123</v>
      </c>
      <c r="AW162" s="55">
        <v>3</v>
      </c>
      <c r="AX162" s="55" t="s">
        <v>158</v>
      </c>
      <c r="AY162" s="58"/>
      <c r="AZ162" s="58"/>
      <c r="BA162" s="46" t="s">
        <v>115</v>
      </c>
      <c r="BB162" s="46" t="s">
        <v>120</v>
      </c>
      <c r="BC162" s="46"/>
      <c r="BD162" s="46"/>
      <c r="BE162" s="46" t="s">
        <v>119</v>
      </c>
      <c r="BF162" s="46" t="s">
        <v>181</v>
      </c>
      <c r="BG162" s="80"/>
      <c r="BH162" s="46"/>
      <c r="BI162" s="46"/>
      <c r="BJ162" s="46"/>
      <c r="BK162" s="58" t="s">
        <v>431</v>
      </c>
      <c r="BL162" s="58" t="s">
        <v>432</v>
      </c>
      <c r="BM162" s="48">
        <v>9</v>
      </c>
      <c r="BN162" s="60" t="s">
        <v>321</v>
      </c>
      <c r="BO162" s="36">
        <v>46</v>
      </c>
      <c r="BP162" s="61"/>
      <c r="BQ162" s="62"/>
      <c r="BR162" s="62"/>
      <c r="BS162" s="63"/>
      <c r="BT162" s="58" t="s">
        <v>75</v>
      </c>
      <c r="BV162" s="38"/>
    </row>
    <row r="163" spans="1:74" ht="33" customHeight="1">
      <c r="A163" s="46">
        <v>8</v>
      </c>
      <c r="B163" s="46">
        <v>391</v>
      </c>
      <c r="C163" s="99" t="s">
        <v>429</v>
      </c>
      <c r="D163" s="48">
        <v>2</v>
      </c>
      <c r="E163" s="49" t="str">
        <f t="shared" si="10"/>
        <v>1352BRMG0921</v>
      </c>
      <c r="F163" s="50">
        <v>1352</v>
      </c>
      <c r="G163" s="49" t="s">
        <v>430</v>
      </c>
      <c r="H163" s="52" t="s">
        <v>66</v>
      </c>
      <c r="I163" s="100" t="s">
        <v>413</v>
      </c>
      <c r="J163" s="53"/>
      <c r="K163" s="53"/>
      <c r="L163" s="46">
        <v>1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v>1</v>
      </c>
      <c r="AB163" s="46"/>
      <c r="AC163" s="46"/>
      <c r="AD163" s="46"/>
      <c r="AE163" s="53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54">
        <v>60</v>
      </c>
      <c r="AQ163" s="55">
        <f>VLOOKUP(E163,'[1]LopHocPhan'!C$2:F$1412,4,FALSE)</f>
        <v>59</v>
      </c>
      <c r="AR163" s="56">
        <f t="shared" si="11"/>
        <v>1</v>
      </c>
      <c r="AS163" s="55"/>
      <c r="AT163" s="55"/>
      <c r="AU163" s="55">
        <f t="shared" si="12"/>
        <v>59</v>
      </c>
      <c r="AV163" s="57" t="s">
        <v>102</v>
      </c>
      <c r="AW163" s="55">
        <v>3</v>
      </c>
      <c r="AX163" s="55" t="s">
        <v>72</v>
      </c>
      <c r="AY163" s="58"/>
      <c r="AZ163" s="58"/>
      <c r="BA163" s="46" t="s">
        <v>115</v>
      </c>
      <c r="BB163" s="46" t="s">
        <v>427</v>
      </c>
      <c r="BC163" s="46"/>
      <c r="BD163" s="46"/>
      <c r="BE163" s="46" t="s">
        <v>119</v>
      </c>
      <c r="BF163" s="46" t="s">
        <v>299</v>
      </c>
      <c r="BG163" s="80"/>
      <c r="BH163" s="46"/>
      <c r="BI163" s="46"/>
      <c r="BJ163" s="46"/>
      <c r="BK163" s="58" t="s">
        <v>431</v>
      </c>
      <c r="BL163" s="58" t="s">
        <v>432</v>
      </c>
      <c r="BM163" s="48">
        <v>9</v>
      </c>
      <c r="BN163" s="60" t="s">
        <v>321</v>
      </c>
      <c r="BO163" s="36">
        <v>46</v>
      </c>
      <c r="BP163" s="61"/>
      <c r="BQ163" s="62"/>
      <c r="BR163" s="62"/>
      <c r="BS163" s="63"/>
      <c r="BT163" s="58" t="s">
        <v>75</v>
      </c>
      <c r="BV163" s="38"/>
    </row>
    <row r="164" spans="1:74" ht="33" customHeight="1">
      <c r="A164" s="46">
        <v>9</v>
      </c>
      <c r="B164" s="46">
        <v>392</v>
      </c>
      <c r="C164" s="99" t="s">
        <v>429</v>
      </c>
      <c r="D164" s="48">
        <v>2</v>
      </c>
      <c r="E164" s="49" t="str">
        <f t="shared" si="10"/>
        <v>1353BRMG0921</v>
      </c>
      <c r="F164" s="50">
        <v>1353</v>
      </c>
      <c r="G164" s="49" t="s">
        <v>430</v>
      </c>
      <c r="H164" s="52" t="s">
        <v>66</v>
      </c>
      <c r="I164" s="100" t="s">
        <v>413</v>
      </c>
      <c r="J164" s="53"/>
      <c r="K164" s="53"/>
      <c r="L164" s="46">
        <v>1</v>
      </c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>
        <v>1</v>
      </c>
      <c r="AB164" s="46"/>
      <c r="AC164" s="46"/>
      <c r="AD164" s="46"/>
      <c r="AE164" s="53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54">
        <v>60</v>
      </c>
      <c r="AQ164" s="55">
        <f>VLOOKUP(E164,'[1]LopHocPhan'!C$2:F$1412,4,FALSE)</f>
        <v>48</v>
      </c>
      <c r="AR164" s="56">
        <f t="shared" si="11"/>
        <v>12</v>
      </c>
      <c r="AS164" s="55"/>
      <c r="AT164" s="55"/>
      <c r="AU164" s="55">
        <f t="shared" si="12"/>
        <v>48</v>
      </c>
      <c r="AV164" s="57" t="s">
        <v>163</v>
      </c>
      <c r="AW164" s="55">
        <v>3</v>
      </c>
      <c r="AX164" s="55" t="s">
        <v>124</v>
      </c>
      <c r="AY164" s="58"/>
      <c r="AZ164" s="58"/>
      <c r="BA164" s="46" t="s">
        <v>115</v>
      </c>
      <c r="BB164" s="46" t="s">
        <v>421</v>
      </c>
      <c r="BC164" s="46"/>
      <c r="BD164" s="46"/>
      <c r="BE164" s="46" t="s">
        <v>119</v>
      </c>
      <c r="BF164" s="46" t="s">
        <v>428</v>
      </c>
      <c r="BG164" s="80"/>
      <c r="BH164" s="46"/>
      <c r="BI164" s="46"/>
      <c r="BJ164" s="46"/>
      <c r="BK164" s="58" t="s">
        <v>431</v>
      </c>
      <c r="BL164" s="58" t="s">
        <v>432</v>
      </c>
      <c r="BM164" s="48">
        <v>9</v>
      </c>
      <c r="BN164" s="60" t="s">
        <v>321</v>
      </c>
      <c r="BO164" s="36">
        <v>46</v>
      </c>
      <c r="BP164" s="61"/>
      <c r="BQ164" s="62"/>
      <c r="BR164" s="62"/>
      <c r="BS164" s="63"/>
      <c r="BT164" s="58" t="s">
        <v>75</v>
      </c>
      <c r="BV164" s="38"/>
    </row>
    <row r="165" spans="1:72" ht="32.25" customHeight="1">
      <c r="A165" s="46">
        <v>10</v>
      </c>
      <c r="B165" s="46">
        <v>648</v>
      </c>
      <c r="C165" s="68" t="s">
        <v>423</v>
      </c>
      <c r="D165" s="49">
        <v>3</v>
      </c>
      <c r="E165" s="49" t="str">
        <f t="shared" si="10"/>
        <v>1352BRMG0611</v>
      </c>
      <c r="F165" s="101">
        <v>1352</v>
      </c>
      <c r="G165" s="69" t="s">
        <v>433</v>
      </c>
      <c r="H165" s="49" t="s">
        <v>111</v>
      </c>
      <c r="I165" s="70" t="s">
        <v>101</v>
      </c>
      <c r="J165" s="53"/>
      <c r="K165" s="53"/>
      <c r="L165" s="46"/>
      <c r="M165" s="69">
        <v>1</v>
      </c>
      <c r="N165" s="46"/>
      <c r="O165" s="46"/>
      <c r="P165" s="70"/>
      <c r="Q165" s="70"/>
      <c r="R165" s="70"/>
      <c r="S165" s="70"/>
      <c r="T165" s="70"/>
      <c r="U165" s="70"/>
      <c r="V165" s="70">
        <v>1</v>
      </c>
      <c r="W165" s="70"/>
      <c r="X165" s="70"/>
      <c r="Y165" s="70"/>
      <c r="Z165" s="70"/>
      <c r="AA165" s="70"/>
      <c r="AB165" s="70"/>
      <c r="AC165" s="70"/>
      <c r="AD165" s="70"/>
      <c r="AE165" s="69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>
        <v>120</v>
      </c>
      <c r="AQ165" s="55">
        <f>VLOOKUP(E165,'[1]LopHocPhan'!C$2:F$1412,4,FALSE)</f>
        <v>120</v>
      </c>
      <c r="AR165" s="56">
        <f t="shared" si="11"/>
        <v>0</v>
      </c>
      <c r="AS165" s="55"/>
      <c r="AT165" s="55"/>
      <c r="AU165" s="55">
        <f t="shared" si="12"/>
        <v>120</v>
      </c>
      <c r="AV165" s="71" t="s">
        <v>91</v>
      </c>
      <c r="AW165" s="55">
        <v>1</v>
      </c>
      <c r="AX165" s="55" t="s">
        <v>106</v>
      </c>
      <c r="AY165" s="72"/>
      <c r="AZ165" s="72" t="s">
        <v>107</v>
      </c>
      <c r="BA165" s="70"/>
      <c r="BB165" s="70"/>
      <c r="BC165" s="70"/>
      <c r="BD165" s="70"/>
      <c r="BE165" s="70"/>
      <c r="BF165" s="70"/>
      <c r="BG165" s="70"/>
      <c r="BH165" s="70"/>
      <c r="BI165" s="70" t="s">
        <v>115</v>
      </c>
      <c r="BJ165" s="70" t="s">
        <v>86</v>
      </c>
      <c r="BK165" s="72" t="s">
        <v>73</v>
      </c>
      <c r="BL165" s="72" t="s">
        <v>74</v>
      </c>
      <c r="BM165" s="49">
        <v>9</v>
      </c>
      <c r="BN165" s="60"/>
      <c r="BO165" s="36">
        <v>47</v>
      </c>
      <c r="BP165" s="61"/>
      <c r="BQ165" s="62"/>
      <c r="BR165" s="62"/>
      <c r="BS165" s="74"/>
      <c r="BT165" s="72" t="s">
        <v>105</v>
      </c>
    </row>
    <row r="166" spans="1:74" ht="36.75" customHeight="1">
      <c r="A166" s="46">
        <v>11</v>
      </c>
      <c r="B166" s="46">
        <v>1226</v>
      </c>
      <c r="C166" s="83" t="s">
        <v>423</v>
      </c>
      <c r="D166" s="49">
        <v>2</v>
      </c>
      <c r="E166" s="49" t="str">
        <f t="shared" si="10"/>
        <v>1351BRMG0112</v>
      </c>
      <c r="F166" s="84">
        <v>1351</v>
      </c>
      <c r="G166" s="85" t="s">
        <v>434</v>
      </c>
      <c r="H166" s="77" t="s">
        <v>66</v>
      </c>
      <c r="I166" s="70" t="s">
        <v>219</v>
      </c>
      <c r="J166" s="53"/>
      <c r="K166" s="53"/>
      <c r="L166" s="46"/>
      <c r="M166" s="69"/>
      <c r="N166" s="46"/>
      <c r="O166" s="46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69"/>
      <c r="AF166" s="70"/>
      <c r="AG166" s="70"/>
      <c r="AH166" s="70"/>
      <c r="AI166" s="70"/>
      <c r="AJ166" s="70"/>
      <c r="AK166" s="70"/>
      <c r="AL166" s="70">
        <v>1</v>
      </c>
      <c r="AM166" s="70"/>
      <c r="AN166" s="70"/>
      <c r="AO166" s="70"/>
      <c r="AP166" s="78">
        <v>120</v>
      </c>
      <c r="AQ166" s="55">
        <f>VLOOKUP(E166,'[1]LopHocPhan'!C$2:F$1412,4,FALSE)</f>
        <v>112</v>
      </c>
      <c r="AR166" s="56">
        <f t="shared" si="11"/>
        <v>8</v>
      </c>
      <c r="AS166" s="55"/>
      <c r="AT166" s="55"/>
      <c r="AU166" s="55">
        <f t="shared" si="12"/>
        <v>112</v>
      </c>
      <c r="AV166" s="57" t="s">
        <v>102</v>
      </c>
      <c r="AW166" s="55">
        <v>2</v>
      </c>
      <c r="AX166" s="55" t="s">
        <v>435</v>
      </c>
      <c r="AY166" s="72"/>
      <c r="AZ166" s="72" t="s">
        <v>436</v>
      </c>
      <c r="BA166" s="70"/>
      <c r="BB166" s="70"/>
      <c r="BC166" s="70"/>
      <c r="BD166" s="70"/>
      <c r="BE166" s="70" t="s">
        <v>71</v>
      </c>
      <c r="BF166" s="70" t="s">
        <v>131</v>
      </c>
      <c r="BG166" s="70"/>
      <c r="BH166" s="70"/>
      <c r="BI166" s="70"/>
      <c r="BJ166" s="70"/>
      <c r="BK166" s="72" t="s">
        <v>73</v>
      </c>
      <c r="BL166" s="72" t="s">
        <v>74</v>
      </c>
      <c r="BM166" s="49">
        <v>9</v>
      </c>
      <c r="BN166" s="60"/>
      <c r="BO166" s="61">
        <v>15</v>
      </c>
      <c r="BP166" s="61"/>
      <c r="BQ166" s="79"/>
      <c r="BR166" s="62"/>
      <c r="BS166" s="74"/>
      <c r="BT166" s="72" t="s">
        <v>75</v>
      </c>
      <c r="BV166" s="38"/>
    </row>
    <row r="167" spans="1:74" ht="32.25" customHeight="1">
      <c r="A167" s="46">
        <v>1</v>
      </c>
      <c r="B167" s="46">
        <v>159</v>
      </c>
      <c r="C167" s="64" t="s">
        <v>437</v>
      </c>
      <c r="D167" s="48">
        <v>3</v>
      </c>
      <c r="E167" s="49" t="str">
        <f t="shared" si="10"/>
        <v>1351FAUD0411</v>
      </c>
      <c r="F167" s="50">
        <v>1351</v>
      </c>
      <c r="G167" s="51" t="s">
        <v>438</v>
      </c>
      <c r="H167" s="52" t="s">
        <v>111</v>
      </c>
      <c r="I167" s="53" t="s">
        <v>439</v>
      </c>
      <c r="J167" s="53"/>
      <c r="K167" s="53"/>
      <c r="L167" s="46">
        <v>1</v>
      </c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>
        <v>1</v>
      </c>
      <c r="AD167" s="46"/>
      <c r="AE167" s="53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54">
        <v>110</v>
      </c>
      <c r="AQ167" s="55">
        <f>VLOOKUP(E167,'[1]LopHocPhan'!C$2:F$1412,4,FALSE)</f>
        <v>110</v>
      </c>
      <c r="AR167" s="56">
        <f t="shared" si="11"/>
        <v>0</v>
      </c>
      <c r="AS167" s="55"/>
      <c r="AT167" s="55"/>
      <c r="AU167" s="55">
        <f t="shared" si="12"/>
        <v>110</v>
      </c>
      <c r="AV167" s="57" t="s">
        <v>68</v>
      </c>
      <c r="AW167" s="55">
        <v>3</v>
      </c>
      <c r="AX167" s="55" t="s">
        <v>141</v>
      </c>
      <c r="AY167" s="58"/>
      <c r="AZ167" s="58" t="s">
        <v>264</v>
      </c>
      <c r="BA167" s="46"/>
      <c r="BB167" s="46"/>
      <c r="BC167" s="46"/>
      <c r="BD167" s="46"/>
      <c r="BE167" s="46"/>
      <c r="BF167" s="46"/>
      <c r="BG167" s="46" t="s">
        <v>119</v>
      </c>
      <c r="BH167" s="46" t="s">
        <v>331</v>
      </c>
      <c r="BI167" s="46"/>
      <c r="BJ167" s="46"/>
      <c r="BK167" s="58" t="s">
        <v>73</v>
      </c>
      <c r="BL167" s="58" t="s">
        <v>74</v>
      </c>
      <c r="BM167" s="48">
        <v>10</v>
      </c>
      <c r="BN167" s="60" t="s">
        <v>117</v>
      </c>
      <c r="BO167" s="36">
        <v>46</v>
      </c>
      <c r="BP167" s="61"/>
      <c r="BQ167" s="62"/>
      <c r="BR167" s="62"/>
      <c r="BS167" s="63"/>
      <c r="BT167" s="58" t="s">
        <v>75</v>
      </c>
      <c r="BV167" s="38"/>
    </row>
    <row r="168" spans="1:74" ht="22.5" customHeight="1">
      <c r="A168" s="46">
        <v>2</v>
      </c>
      <c r="B168" s="46">
        <v>160</v>
      </c>
      <c r="C168" s="64" t="s">
        <v>437</v>
      </c>
      <c r="D168" s="48">
        <v>3</v>
      </c>
      <c r="E168" s="49" t="str">
        <f t="shared" si="10"/>
        <v>1352FAUD0411</v>
      </c>
      <c r="F168" s="50">
        <v>1352</v>
      </c>
      <c r="G168" s="51" t="s">
        <v>438</v>
      </c>
      <c r="H168" s="52" t="s">
        <v>111</v>
      </c>
      <c r="I168" s="53" t="s">
        <v>439</v>
      </c>
      <c r="J168" s="53"/>
      <c r="K168" s="53"/>
      <c r="L168" s="46">
        <v>1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>
        <v>1</v>
      </c>
      <c r="AD168" s="46"/>
      <c r="AE168" s="53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54">
        <v>110</v>
      </c>
      <c r="AQ168" s="55">
        <f>VLOOKUP(E168,'[1]LopHocPhan'!C$2:F$1412,4,FALSE)</f>
        <v>110</v>
      </c>
      <c r="AR168" s="56">
        <f t="shared" si="11"/>
        <v>0</v>
      </c>
      <c r="AS168" s="55"/>
      <c r="AT168" s="55"/>
      <c r="AU168" s="55">
        <f t="shared" si="12"/>
        <v>110</v>
      </c>
      <c r="AV168" s="57" t="s">
        <v>76</v>
      </c>
      <c r="AW168" s="55">
        <v>3</v>
      </c>
      <c r="AX168" s="55" t="s">
        <v>77</v>
      </c>
      <c r="AY168" s="58"/>
      <c r="AZ168" s="58" t="s">
        <v>78</v>
      </c>
      <c r="BA168" s="46"/>
      <c r="BB168" s="46"/>
      <c r="BC168" s="46"/>
      <c r="BD168" s="46"/>
      <c r="BE168" s="46"/>
      <c r="BF168" s="46"/>
      <c r="BG168" s="46" t="s">
        <v>119</v>
      </c>
      <c r="BH168" s="46" t="s">
        <v>374</v>
      </c>
      <c r="BI168" s="46"/>
      <c r="BJ168" s="46"/>
      <c r="BK168" s="58" t="s">
        <v>73</v>
      </c>
      <c r="BL168" s="58" t="s">
        <v>74</v>
      </c>
      <c r="BM168" s="48">
        <v>10</v>
      </c>
      <c r="BN168" s="60" t="s">
        <v>117</v>
      </c>
      <c r="BO168" s="36">
        <v>46</v>
      </c>
      <c r="BP168" s="61"/>
      <c r="BQ168" s="62"/>
      <c r="BR168" s="62"/>
      <c r="BS168" s="63"/>
      <c r="BT168" s="58" t="s">
        <v>75</v>
      </c>
      <c r="BV168" s="38"/>
    </row>
    <row r="169" spans="1:74" ht="22.5" customHeight="1">
      <c r="A169" s="46">
        <v>3</v>
      </c>
      <c r="B169" s="46">
        <v>161</v>
      </c>
      <c r="C169" s="64" t="s">
        <v>437</v>
      </c>
      <c r="D169" s="48">
        <v>3</v>
      </c>
      <c r="E169" s="49" t="str">
        <f t="shared" si="10"/>
        <v>1353FAUD0411</v>
      </c>
      <c r="F169" s="50">
        <v>1353</v>
      </c>
      <c r="G169" s="51" t="s">
        <v>438</v>
      </c>
      <c r="H169" s="52" t="s">
        <v>111</v>
      </c>
      <c r="I169" s="53" t="s">
        <v>439</v>
      </c>
      <c r="J169" s="53"/>
      <c r="K169" s="53"/>
      <c r="L169" s="46">
        <v>1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>
        <v>1</v>
      </c>
      <c r="AD169" s="46"/>
      <c r="AE169" s="53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54">
        <v>110</v>
      </c>
      <c r="AQ169" s="55">
        <f>VLOOKUP(E169,'[1]LopHocPhan'!C$2:F$1412,4,FALSE)</f>
        <v>101</v>
      </c>
      <c r="AR169" s="56">
        <f t="shared" si="11"/>
        <v>9</v>
      </c>
      <c r="AS169" s="55"/>
      <c r="AT169" s="55"/>
      <c r="AU169" s="55">
        <f t="shared" si="12"/>
        <v>101</v>
      </c>
      <c r="AV169" s="57" t="s">
        <v>80</v>
      </c>
      <c r="AW169" s="55">
        <v>3</v>
      </c>
      <c r="AX169" s="55" t="s">
        <v>106</v>
      </c>
      <c r="AY169" s="58"/>
      <c r="AZ169" s="58" t="s">
        <v>440</v>
      </c>
      <c r="BA169" s="46"/>
      <c r="BB169" s="46"/>
      <c r="BC169" s="46"/>
      <c r="BD169" s="46"/>
      <c r="BE169" s="46"/>
      <c r="BF169" s="46"/>
      <c r="BG169" s="46" t="s">
        <v>119</v>
      </c>
      <c r="BH169" s="46" t="s">
        <v>135</v>
      </c>
      <c r="BI169" s="46"/>
      <c r="BJ169" s="46"/>
      <c r="BK169" s="58" t="s">
        <v>73</v>
      </c>
      <c r="BL169" s="58" t="s">
        <v>74</v>
      </c>
      <c r="BM169" s="48">
        <v>10</v>
      </c>
      <c r="BN169" s="60" t="s">
        <v>273</v>
      </c>
      <c r="BO169" s="36">
        <v>46</v>
      </c>
      <c r="BP169" s="61"/>
      <c r="BQ169" s="62"/>
      <c r="BR169" s="62"/>
      <c r="BS169" s="63"/>
      <c r="BT169" s="58" t="s">
        <v>75</v>
      </c>
      <c r="BV169" s="38"/>
    </row>
    <row r="170" spans="1:74" ht="19.5" customHeight="1">
      <c r="A170" s="46">
        <v>4</v>
      </c>
      <c r="B170" s="46">
        <v>162</v>
      </c>
      <c r="C170" s="64" t="s">
        <v>437</v>
      </c>
      <c r="D170" s="48">
        <v>3</v>
      </c>
      <c r="E170" s="49" t="str">
        <f t="shared" si="10"/>
        <v>1354FAUD0411</v>
      </c>
      <c r="F170" s="50">
        <v>1354</v>
      </c>
      <c r="G170" s="51" t="s">
        <v>438</v>
      </c>
      <c r="H170" s="52" t="s">
        <v>111</v>
      </c>
      <c r="I170" s="53" t="s">
        <v>439</v>
      </c>
      <c r="J170" s="53"/>
      <c r="K170" s="53"/>
      <c r="L170" s="46">
        <v>1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>
        <v>1</v>
      </c>
      <c r="AD170" s="46"/>
      <c r="AE170" s="53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54">
        <v>60</v>
      </c>
      <c r="AQ170" s="55">
        <f>VLOOKUP(E170,'[1]LopHocPhan'!C$2:F$1412,4,FALSE)</f>
        <v>52</v>
      </c>
      <c r="AR170" s="56">
        <f t="shared" si="11"/>
        <v>8</v>
      </c>
      <c r="AS170" s="55"/>
      <c r="AT170" s="55"/>
      <c r="AU170" s="55">
        <f t="shared" si="12"/>
        <v>52</v>
      </c>
      <c r="AV170" s="57" t="s">
        <v>166</v>
      </c>
      <c r="AW170" s="55">
        <v>3</v>
      </c>
      <c r="AX170" s="55" t="s">
        <v>125</v>
      </c>
      <c r="AY170" s="58"/>
      <c r="AZ170" s="58"/>
      <c r="BA170" s="46"/>
      <c r="BB170" s="46"/>
      <c r="BC170" s="46"/>
      <c r="BD170" s="46"/>
      <c r="BE170" s="46"/>
      <c r="BF170" s="46"/>
      <c r="BG170" s="46" t="s">
        <v>119</v>
      </c>
      <c r="BH170" s="46" t="s">
        <v>367</v>
      </c>
      <c r="BI170" s="46"/>
      <c r="BJ170" s="46"/>
      <c r="BK170" s="58" t="s">
        <v>73</v>
      </c>
      <c r="BL170" s="58" t="s">
        <v>74</v>
      </c>
      <c r="BM170" s="48">
        <v>10</v>
      </c>
      <c r="BN170" s="60" t="s">
        <v>117</v>
      </c>
      <c r="BO170" s="36">
        <v>46</v>
      </c>
      <c r="BP170" s="61"/>
      <c r="BQ170" s="62"/>
      <c r="BR170" s="62"/>
      <c r="BS170" s="63"/>
      <c r="BT170" s="58" t="s">
        <v>75</v>
      </c>
      <c r="BV170" s="38"/>
    </row>
    <row r="171" spans="1:74" ht="19.5" customHeight="1">
      <c r="A171" s="46">
        <v>5</v>
      </c>
      <c r="B171" s="46">
        <v>468</v>
      </c>
      <c r="C171" s="68" t="s">
        <v>441</v>
      </c>
      <c r="D171" s="49">
        <v>3</v>
      </c>
      <c r="E171" s="49" t="str">
        <f t="shared" si="10"/>
        <v>1351FACC0111</v>
      </c>
      <c r="F171" s="76">
        <v>1351</v>
      </c>
      <c r="G171" s="69" t="s">
        <v>442</v>
      </c>
      <c r="H171" s="77" t="s">
        <v>111</v>
      </c>
      <c r="I171" s="69" t="s">
        <v>443</v>
      </c>
      <c r="J171" s="53"/>
      <c r="K171" s="53"/>
      <c r="L171" s="46"/>
      <c r="M171" s="69">
        <v>1</v>
      </c>
      <c r="N171" s="46"/>
      <c r="O171" s="46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>
        <v>1</v>
      </c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>
        <v>120</v>
      </c>
      <c r="AQ171" s="55">
        <f>VLOOKUP(E171,'[1]LopHocPhan'!C$2:F$1412,4,FALSE)</f>
        <v>58</v>
      </c>
      <c r="AR171" s="56">
        <f t="shared" si="11"/>
        <v>62</v>
      </c>
      <c r="AS171" s="55" t="s">
        <v>444</v>
      </c>
      <c r="AT171" s="55"/>
      <c r="AU171" s="55">
        <v>88</v>
      </c>
      <c r="AV171" s="71" t="s">
        <v>188</v>
      </c>
      <c r="AW171" s="55">
        <v>1</v>
      </c>
      <c r="AX171" s="55" t="s">
        <v>77</v>
      </c>
      <c r="AY171" s="72"/>
      <c r="AZ171" s="72" t="s">
        <v>445</v>
      </c>
      <c r="BA171" s="69"/>
      <c r="BB171" s="77"/>
      <c r="BC171" s="69"/>
      <c r="BD171" s="70"/>
      <c r="BE171" s="70"/>
      <c r="BF171" s="70"/>
      <c r="BG171" s="70"/>
      <c r="BH171" s="70"/>
      <c r="BI171" s="70" t="s">
        <v>115</v>
      </c>
      <c r="BJ171" s="70" t="s">
        <v>79</v>
      </c>
      <c r="BK171" s="72" t="s">
        <v>73</v>
      </c>
      <c r="BL171" s="72" t="s">
        <v>74</v>
      </c>
      <c r="BM171" s="49">
        <v>10</v>
      </c>
      <c r="BN171" s="60"/>
      <c r="BO171" s="36">
        <v>47</v>
      </c>
      <c r="BP171" s="61"/>
      <c r="BQ171" s="62"/>
      <c r="BR171" s="62"/>
      <c r="BS171" s="89"/>
      <c r="BT171" s="72" t="s">
        <v>105</v>
      </c>
      <c r="BV171" s="38"/>
    </row>
    <row r="172" spans="1:75" ht="19.5" customHeight="1">
      <c r="A172" s="46">
        <v>6</v>
      </c>
      <c r="B172" s="46">
        <v>542</v>
      </c>
      <c r="C172" s="68" t="s">
        <v>437</v>
      </c>
      <c r="D172" s="49">
        <v>3</v>
      </c>
      <c r="E172" s="49" t="str">
        <f t="shared" si="10"/>
        <v>1355FAUD0411</v>
      </c>
      <c r="F172" s="50">
        <v>1355</v>
      </c>
      <c r="G172" s="69" t="s">
        <v>438</v>
      </c>
      <c r="H172" s="49" t="s">
        <v>111</v>
      </c>
      <c r="I172" s="69" t="s">
        <v>446</v>
      </c>
      <c r="J172" s="53"/>
      <c r="K172" s="53"/>
      <c r="L172" s="46"/>
      <c r="M172" s="69">
        <v>1</v>
      </c>
      <c r="N172" s="46"/>
      <c r="O172" s="46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>
        <v>1</v>
      </c>
      <c r="AD172" s="70"/>
      <c r="AE172" s="69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>
        <v>120</v>
      </c>
      <c r="AQ172" s="55">
        <f>VLOOKUP(E172,'[1]LopHocPhan'!C$2:F$1412,4,FALSE)</f>
        <v>120</v>
      </c>
      <c r="AR172" s="56">
        <f t="shared" si="11"/>
        <v>0</v>
      </c>
      <c r="AS172" s="55"/>
      <c r="AT172" s="55"/>
      <c r="AU172" s="55">
        <f aca="true" t="shared" si="13" ref="AU172:AU222">AQ172</f>
        <v>120</v>
      </c>
      <c r="AV172" s="71" t="s">
        <v>123</v>
      </c>
      <c r="AW172" s="55">
        <v>4</v>
      </c>
      <c r="AX172" s="55" t="s">
        <v>77</v>
      </c>
      <c r="AY172" s="72"/>
      <c r="AZ172" s="72" t="s">
        <v>103</v>
      </c>
      <c r="BA172" s="70"/>
      <c r="BB172" s="70"/>
      <c r="BC172" s="70"/>
      <c r="BD172" s="70"/>
      <c r="BE172" s="70" t="s">
        <v>93</v>
      </c>
      <c r="BF172" s="70" t="s">
        <v>86</v>
      </c>
      <c r="BG172" s="70"/>
      <c r="BH172" s="70"/>
      <c r="BI172" s="70" t="s">
        <v>93</v>
      </c>
      <c r="BJ172" s="70" t="s">
        <v>108</v>
      </c>
      <c r="BK172" s="72" t="s">
        <v>73</v>
      </c>
      <c r="BL172" s="72" t="s">
        <v>200</v>
      </c>
      <c r="BM172" s="49">
        <v>10</v>
      </c>
      <c r="BN172" s="60"/>
      <c r="BO172" s="36">
        <v>47</v>
      </c>
      <c r="BP172" s="61"/>
      <c r="BQ172" s="62"/>
      <c r="BR172" s="62"/>
      <c r="BS172" s="74"/>
      <c r="BT172" s="72" t="s">
        <v>105</v>
      </c>
      <c r="BW172" s="38"/>
    </row>
    <row r="173" spans="1:75" ht="19.5" customHeight="1">
      <c r="A173" s="46">
        <v>7</v>
      </c>
      <c r="B173" s="46">
        <v>543</v>
      </c>
      <c r="C173" s="68" t="s">
        <v>437</v>
      </c>
      <c r="D173" s="49">
        <v>3</v>
      </c>
      <c r="E173" s="49" t="str">
        <f t="shared" si="10"/>
        <v>1356FAUD0411</v>
      </c>
      <c r="F173" s="50">
        <v>1356</v>
      </c>
      <c r="G173" s="69" t="s">
        <v>438</v>
      </c>
      <c r="H173" s="49" t="s">
        <v>111</v>
      </c>
      <c r="I173" s="69" t="s">
        <v>446</v>
      </c>
      <c r="J173" s="53"/>
      <c r="K173" s="53"/>
      <c r="L173" s="46"/>
      <c r="M173" s="69">
        <v>1</v>
      </c>
      <c r="N173" s="46"/>
      <c r="O173" s="46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>
        <v>1</v>
      </c>
      <c r="AD173" s="70"/>
      <c r="AE173" s="69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>
        <v>120</v>
      </c>
      <c r="AQ173" s="55">
        <f>VLOOKUP(E173,'[1]LopHocPhan'!C$2:F$1412,4,FALSE)</f>
        <v>117</v>
      </c>
      <c r="AR173" s="56">
        <f t="shared" si="11"/>
        <v>3</v>
      </c>
      <c r="AS173" s="55"/>
      <c r="AT173" s="55"/>
      <c r="AU173" s="55">
        <f t="shared" si="13"/>
        <v>117</v>
      </c>
      <c r="AV173" s="71" t="s">
        <v>123</v>
      </c>
      <c r="AW173" s="55">
        <v>4</v>
      </c>
      <c r="AX173" s="55" t="s">
        <v>106</v>
      </c>
      <c r="AY173" s="72"/>
      <c r="AZ173" s="72" t="s">
        <v>447</v>
      </c>
      <c r="BA173" s="70"/>
      <c r="BB173" s="70"/>
      <c r="BC173" s="70"/>
      <c r="BD173" s="70"/>
      <c r="BE173" s="70" t="s">
        <v>93</v>
      </c>
      <c r="BF173" s="70" t="s">
        <v>94</v>
      </c>
      <c r="BG173" s="70"/>
      <c r="BH173" s="70"/>
      <c r="BI173" s="70" t="s">
        <v>93</v>
      </c>
      <c r="BJ173" s="70" t="s">
        <v>155</v>
      </c>
      <c r="BK173" s="72" t="s">
        <v>73</v>
      </c>
      <c r="BL173" s="72" t="s">
        <v>200</v>
      </c>
      <c r="BM173" s="49">
        <v>10</v>
      </c>
      <c r="BN173" s="60"/>
      <c r="BO173" s="36">
        <v>47</v>
      </c>
      <c r="BP173" s="61"/>
      <c r="BQ173" s="62"/>
      <c r="BR173" s="62"/>
      <c r="BS173" s="74"/>
      <c r="BT173" s="72" t="s">
        <v>105</v>
      </c>
      <c r="BW173" s="38"/>
    </row>
    <row r="174" spans="1:72" ht="19.5" customHeight="1">
      <c r="A174" s="46">
        <v>8</v>
      </c>
      <c r="B174" s="46">
        <v>544</v>
      </c>
      <c r="C174" s="68" t="s">
        <v>437</v>
      </c>
      <c r="D174" s="49">
        <v>3</v>
      </c>
      <c r="E174" s="49" t="str">
        <f t="shared" si="10"/>
        <v>1357FAUD0411</v>
      </c>
      <c r="F174" s="50">
        <v>1357</v>
      </c>
      <c r="G174" s="69" t="s">
        <v>438</v>
      </c>
      <c r="H174" s="49" t="s">
        <v>111</v>
      </c>
      <c r="I174" s="69" t="s">
        <v>446</v>
      </c>
      <c r="J174" s="53"/>
      <c r="K174" s="53"/>
      <c r="L174" s="46"/>
      <c r="M174" s="69">
        <v>1</v>
      </c>
      <c r="N174" s="46"/>
      <c r="O174" s="46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>
        <v>1</v>
      </c>
      <c r="AD174" s="70"/>
      <c r="AE174" s="69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>
        <v>120</v>
      </c>
      <c r="AQ174" s="55">
        <f>VLOOKUP(E174,'[1]LopHocPhan'!C$2:F$1412,4,FALSE)</f>
        <v>119</v>
      </c>
      <c r="AR174" s="56">
        <f t="shared" si="11"/>
        <v>1</v>
      </c>
      <c r="AS174" s="55"/>
      <c r="AT174" s="55"/>
      <c r="AU174" s="55">
        <f t="shared" si="13"/>
        <v>119</v>
      </c>
      <c r="AV174" s="71" t="s">
        <v>123</v>
      </c>
      <c r="AW174" s="55">
        <v>4</v>
      </c>
      <c r="AX174" s="55" t="s">
        <v>141</v>
      </c>
      <c r="AY174" s="72"/>
      <c r="AZ174" s="72" t="s">
        <v>225</v>
      </c>
      <c r="BA174" s="70"/>
      <c r="BB174" s="70"/>
      <c r="BC174" s="70"/>
      <c r="BD174" s="70"/>
      <c r="BE174" s="70" t="s">
        <v>93</v>
      </c>
      <c r="BF174" s="70" t="s">
        <v>99</v>
      </c>
      <c r="BG174" s="70"/>
      <c r="BH174" s="70"/>
      <c r="BI174" s="70" t="s">
        <v>93</v>
      </c>
      <c r="BJ174" s="70" t="s">
        <v>204</v>
      </c>
      <c r="BK174" s="72" t="s">
        <v>73</v>
      </c>
      <c r="BL174" s="72" t="s">
        <v>200</v>
      </c>
      <c r="BM174" s="49">
        <v>10</v>
      </c>
      <c r="BN174" s="60"/>
      <c r="BO174" s="36">
        <v>47</v>
      </c>
      <c r="BP174" s="61"/>
      <c r="BQ174" s="62"/>
      <c r="BR174" s="62"/>
      <c r="BS174" s="74"/>
      <c r="BT174" s="72" t="s">
        <v>105</v>
      </c>
    </row>
    <row r="175" spans="1:72" ht="19.5" customHeight="1">
      <c r="A175" s="46">
        <v>9</v>
      </c>
      <c r="B175" s="46">
        <v>592</v>
      </c>
      <c r="C175" s="68" t="s">
        <v>448</v>
      </c>
      <c r="D175" s="49">
        <v>3</v>
      </c>
      <c r="E175" s="49" t="str">
        <f t="shared" si="10"/>
        <v>1352FACC0111</v>
      </c>
      <c r="F175" s="76">
        <v>1352</v>
      </c>
      <c r="G175" s="70" t="s">
        <v>442</v>
      </c>
      <c r="H175" s="49" t="s">
        <v>111</v>
      </c>
      <c r="I175" s="69" t="s">
        <v>393</v>
      </c>
      <c r="J175" s="53"/>
      <c r="K175" s="53"/>
      <c r="L175" s="46"/>
      <c r="M175" s="69">
        <v>1</v>
      </c>
      <c r="N175" s="46"/>
      <c r="O175" s="46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>
        <v>1</v>
      </c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>
        <v>115</v>
      </c>
      <c r="AQ175" s="55">
        <f>VLOOKUP(E175,'[1]LopHocPhan'!C$2:F$1412,4,FALSE)</f>
        <v>114</v>
      </c>
      <c r="AR175" s="56">
        <f t="shared" si="11"/>
        <v>1</v>
      </c>
      <c r="AS175" s="55"/>
      <c r="AT175" s="55"/>
      <c r="AU175" s="55">
        <f t="shared" si="13"/>
        <v>114</v>
      </c>
      <c r="AV175" s="71" t="s">
        <v>91</v>
      </c>
      <c r="AW175" s="55">
        <v>1</v>
      </c>
      <c r="AX175" s="55" t="s">
        <v>141</v>
      </c>
      <c r="AY175" s="72"/>
      <c r="AZ175" s="72" t="s">
        <v>449</v>
      </c>
      <c r="BA175" s="70"/>
      <c r="BB175" s="70"/>
      <c r="BC175" s="70"/>
      <c r="BD175" s="70"/>
      <c r="BE175" s="70"/>
      <c r="BF175" s="70"/>
      <c r="BG175" s="70"/>
      <c r="BH175" s="70"/>
      <c r="BI175" s="70" t="s">
        <v>115</v>
      </c>
      <c r="BJ175" s="70" t="s">
        <v>250</v>
      </c>
      <c r="BK175" s="72" t="s">
        <v>73</v>
      </c>
      <c r="BL175" s="72" t="s">
        <v>74</v>
      </c>
      <c r="BM175" s="49">
        <v>10</v>
      </c>
      <c r="BN175" s="60"/>
      <c r="BO175" s="36">
        <v>47</v>
      </c>
      <c r="BP175" s="61"/>
      <c r="BQ175" s="62"/>
      <c r="BR175" s="62"/>
      <c r="BS175" s="74"/>
      <c r="BT175" s="72" t="s">
        <v>105</v>
      </c>
    </row>
    <row r="176" spans="1:72" ht="19.5" customHeight="1">
      <c r="A176" s="46">
        <v>10</v>
      </c>
      <c r="B176" s="46">
        <v>593</v>
      </c>
      <c r="C176" s="68" t="s">
        <v>448</v>
      </c>
      <c r="D176" s="49">
        <v>3</v>
      </c>
      <c r="E176" s="49" t="str">
        <f t="shared" si="10"/>
        <v>1353FACC0111</v>
      </c>
      <c r="F176" s="76">
        <v>1353</v>
      </c>
      <c r="G176" s="70" t="s">
        <v>442</v>
      </c>
      <c r="H176" s="49" t="s">
        <v>111</v>
      </c>
      <c r="I176" s="69" t="s">
        <v>393</v>
      </c>
      <c r="J176" s="53"/>
      <c r="K176" s="53"/>
      <c r="L176" s="46"/>
      <c r="M176" s="69">
        <v>1</v>
      </c>
      <c r="N176" s="46"/>
      <c r="O176" s="46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>
        <v>1</v>
      </c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>
        <v>115</v>
      </c>
      <c r="AQ176" s="55">
        <f>VLOOKUP(E176,'[1]LopHocPhan'!C$2:F$1412,4,FALSE)</f>
        <v>113</v>
      </c>
      <c r="AR176" s="56">
        <f t="shared" si="11"/>
        <v>2</v>
      </c>
      <c r="AS176" s="55"/>
      <c r="AT176" s="55"/>
      <c r="AU176" s="55">
        <f t="shared" si="13"/>
        <v>113</v>
      </c>
      <c r="AV176" s="71" t="s">
        <v>91</v>
      </c>
      <c r="AW176" s="55">
        <v>1</v>
      </c>
      <c r="AX176" s="55" t="s">
        <v>148</v>
      </c>
      <c r="AY176" s="72"/>
      <c r="AZ176" s="72" t="s">
        <v>450</v>
      </c>
      <c r="BA176" s="70"/>
      <c r="BB176" s="70"/>
      <c r="BC176" s="70"/>
      <c r="BD176" s="70"/>
      <c r="BE176" s="70"/>
      <c r="BF176" s="70"/>
      <c r="BG176" s="70"/>
      <c r="BH176" s="70"/>
      <c r="BI176" s="70" t="s">
        <v>115</v>
      </c>
      <c r="BJ176" s="70" t="s">
        <v>186</v>
      </c>
      <c r="BK176" s="72" t="s">
        <v>73</v>
      </c>
      <c r="BL176" s="72" t="s">
        <v>74</v>
      </c>
      <c r="BM176" s="49">
        <v>10</v>
      </c>
      <c r="BN176" s="60"/>
      <c r="BO176" s="36">
        <v>47</v>
      </c>
      <c r="BP176" s="61"/>
      <c r="BQ176" s="62"/>
      <c r="BR176" s="62"/>
      <c r="BS176" s="74"/>
      <c r="BT176" s="72" t="s">
        <v>105</v>
      </c>
    </row>
    <row r="177" spans="1:74" ht="19.5" customHeight="1">
      <c r="A177" s="46">
        <v>11</v>
      </c>
      <c r="B177" s="46">
        <v>745</v>
      </c>
      <c r="C177" s="68" t="s">
        <v>441</v>
      </c>
      <c r="D177" s="49">
        <v>3</v>
      </c>
      <c r="E177" s="49" t="str">
        <f t="shared" si="10"/>
        <v>1354FACC0111</v>
      </c>
      <c r="F177" s="76">
        <v>1354</v>
      </c>
      <c r="G177" s="49" t="s">
        <v>442</v>
      </c>
      <c r="H177" s="77" t="s">
        <v>111</v>
      </c>
      <c r="I177" s="69" t="s">
        <v>451</v>
      </c>
      <c r="J177" s="53"/>
      <c r="K177" s="53"/>
      <c r="L177" s="46"/>
      <c r="M177" s="69"/>
      <c r="N177" s="46">
        <v>1</v>
      </c>
      <c r="O177" s="46"/>
      <c r="P177" s="70"/>
      <c r="Q177" s="70"/>
      <c r="R177" s="70"/>
      <c r="S177" s="70"/>
      <c r="T177" s="70"/>
      <c r="U177" s="70"/>
      <c r="V177" s="70"/>
      <c r="W177" s="70">
        <v>1</v>
      </c>
      <c r="X177" s="70"/>
      <c r="Y177" s="70"/>
      <c r="Z177" s="70"/>
      <c r="AA177" s="70"/>
      <c r="AB177" s="70"/>
      <c r="AC177" s="70"/>
      <c r="AD177" s="70"/>
      <c r="AE177" s="69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8">
        <v>120</v>
      </c>
      <c r="AQ177" s="55">
        <f>VLOOKUP(E177,'[1]LopHocPhan'!C$2:F$1412,4,FALSE)</f>
        <v>107</v>
      </c>
      <c r="AR177" s="56">
        <f t="shared" si="11"/>
        <v>13</v>
      </c>
      <c r="AS177" s="55"/>
      <c r="AT177" s="55"/>
      <c r="AU177" s="55">
        <f t="shared" si="13"/>
        <v>107</v>
      </c>
      <c r="AV177" s="71" t="s">
        <v>76</v>
      </c>
      <c r="AW177" s="55">
        <v>1</v>
      </c>
      <c r="AX177" s="55" t="s">
        <v>77</v>
      </c>
      <c r="AY177" s="72"/>
      <c r="AZ177" s="72" t="s">
        <v>346</v>
      </c>
      <c r="BA177" s="70"/>
      <c r="BB177" s="70"/>
      <c r="BC177" s="70"/>
      <c r="BD177" s="70"/>
      <c r="BE177" s="70"/>
      <c r="BF177" s="70"/>
      <c r="BG177" s="46" t="s">
        <v>115</v>
      </c>
      <c r="BH177" s="70" t="s">
        <v>287</v>
      </c>
      <c r="BI177" s="70"/>
      <c r="BJ177" s="70"/>
      <c r="BK177" s="72" t="s">
        <v>73</v>
      </c>
      <c r="BL177" s="72" t="s">
        <v>74</v>
      </c>
      <c r="BM177" s="49">
        <v>10</v>
      </c>
      <c r="BN177" s="60"/>
      <c r="BO177" s="61">
        <v>48</v>
      </c>
      <c r="BP177" s="61"/>
      <c r="BQ177" s="79"/>
      <c r="BR177" s="62"/>
      <c r="BS177" s="74"/>
      <c r="BT177" s="72" t="s">
        <v>105</v>
      </c>
      <c r="BV177" s="38"/>
    </row>
    <row r="178" spans="1:74" ht="19.5" customHeight="1">
      <c r="A178" s="46">
        <v>12</v>
      </c>
      <c r="B178" s="46">
        <v>746</v>
      </c>
      <c r="C178" s="68" t="s">
        <v>441</v>
      </c>
      <c r="D178" s="49">
        <v>3</v>
      </c>
      <c r="E178" s="49" t="str">
        <f t="shared" si="10"/>
        <v>1355FACC0111</v>
      </c>
      <c r="F178" s="76">
        <v>1355</v>
      </c>
      <c r="G178" s="49" t="s">
        <v>442</v>
      </c>
      <c r="H178" s="77" t="s">
        <v>111</v>
      </c>
      <c r="I178" s="69" t="s">
        <v>451</v>
      </c>
      <c r="J178" s="53"/>
      <c r="K178" s="53"/>
      <c r="L178" s="46"/>
      <c r="M178" s="69"/>
      <c r="N178" s="46">
        <v>1</v>
      </c>
      <c r="O178" s="46"/>
      <c r="P178" s="70"/>
      <c r="Q178" s="70"/>
      <c r="R178" s="70"/>
      <c r="S178" s="70"/>
      <c r="T178" s="70"/>
      <c r="U178" s="70"/>
      <c r="V178" s="70"/>
      <c r="W178" s="70">
        <v>1</v>
      </c>
      <c r="X178" s="70"/>
      <c r="Y178" s="70"/>
      <c r="Z178" s="70"/>
      <c r="AA178" s="70"/>
      <c r="AB178" s="70"/>
      <c r="AC178" s="70"/>
      <c r="AD178" s="70"/>
      <c r="AE178" s="69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8">
        <v>150</v>
      </c>
      <c r="AQ178" s="55">
        <f>VLOOKUP(E178,'[1]LopHocPhan'!C$2:F$1412,4,FALSE)</f>
        <v>150</v>
      </c>
      <c r="AR178" s="56">
        <f t="shared" si="11"/>
        <v>0</v>
      </c>
      <c r="AS178" s="55"/>
      <c r="AT178" s="55"/>
      <c r="AU178" s="55">
        <f t="shared" si="13"/>
        <v>150</v>
      </c>
      <c r="AV178" s="71" t="s">
        <v>76</v>
      </c>
      <c r="AW178" s="55">
        <v>1</v>
      </c>
      <c r="AX178" s="55" t="s">
        <v>226</v>
      </c>
      <c r="AY178" s="72"/>
      <c r="AZ178" s="58" t="s">
        <v>241</v>
      </c>
      <c r="BA178" s="70"/>
      <c r="BB178" s="70"/>
      <c r="BC178" s="70"/>
      <c r="BD178" s="70"/>
      <c r="BE178" s="70"/>
      <c r="BF178" s="70"/>
      <c r="BG178" s="46" t="s">
        <v>115</v>
      </c>
      <c r="BH178" s="70" t="s">
        <v>158</v>
      </c>
      <c r="BI178" s="70"/>
      <c r="BJ178" s="70"/>
      <c r="BK178" s="72" t="s">
        <v>73</v>
      </c>
      <c r="BL178" s="72" t="s">
        <v>74</v>
      </c>
      <c r="BM178" s="49">
        <v>10</v>
      </c>
      <c r="BN178" s="60"/>
      <c r="BO178" s="61">
        <v>48</v>
      </c>
      <c r="BP178" s="61"/>
      <c r="BQ178" s="79"/>
      <c r="BR178" s="62"/>
      <c r="BS178" s="74"/>
      <c r="BT178" s="72" t="s">
        <v>105</v>
      </c>
      <c r="BV178" s="38"/>
    </row>
    <row r="179" spans="1:74" ht="19.5" customHeight="1">
      <c r="A179" s="46">
        <v>13</v>
      </c>
      <c r="B179" s="46">
        <v>787</v>
      </c>
      <c r="C179" s="68" t="s">
        <v>441</v>
      </c>
      <c r="D179" s="49">
        <v>3</v>
      </c>
      <c r="E179" s="49" t="str">
        <f t="shared" si="10"/>
        <v>1356FACC0111</v>
      </c>
      <c r="F179" s="76">
        <v>1356</v>
      </c>
      <c r="G179" s="73" t="s">
        <v>442</v>
      </c>
      <c r="H179" s="77" t="s">
        <v>111</v>
      </c>
      <c r="I179" s="69" t="s">
        <v>452</v>
      </c>
      <c r="J179" s="53"/>
      <c r="K179" s="53"/>
      <c r="L179" s="46"/>
      <c r="M179" s="69"/>
      <c r="N179" s="46">
        <v>1</v>
      </c>
      <c r="O179" s="46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69">
        <v>1</v>
      </c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8">
        <v>120</v>
      </c>
      <c r="AQ179" s="55">
        <f>VLOOKUP(E179,'[1]LopHocPhan'!C$2:F$1412,4,FALSE)</f>
        <v>120</v>
      </c>
      <c r="AR179" s="56">
        <f t="shared" si="11"/>
        <v>0</v>
      </c>
      <c r="AS179" s="55"/>
      <c r="AT179" s="55"/>
      <c r="AU179" s="55">
        <f t="shared" si="13"/>
        <v>120</v>
      </c>
      <c r="AV179" s="71" t="s">
        <v>188</v>
      </c>
      <c r="AW179" s="55">
        <v>3</v>
      </c>
      <c r="AX179" s="55" t="s">
        <v>453</v>
      </c>
      <c r="AY179" s="72"/>
      <c r="AZ179" s="72" t="s">
        <v>454</v>
      </c>
      <c r="BA179" s="70"/>
      <c r="BB179" s="70"/>
      <c r="BC179" s="70"/>
      <c r="BD179" s="70"/>
      <c r="BE179" s="70"/>
      <c r="BF179" s="70"/>
      <c r="BG179" s="70"/>
      <c r="BH179" s="70"/>
      <c r="BI179" s="46" t="s">
        <v>119</v>
      </c>
      <c r="BJ179" s="70" t="s">
        <v>135</v>
      </c>
      <c r="BK179" s="72" t="s">
        <v>73</v>
      </c>
      <c r="BL179" s="72" t="s">
        <v>74</v>
      </c>
      <c r="BM179" s="49">
        <v>10</v>
      </c>
      <c r="BN179" s="60"/>
      <c r="BO179" s="61">
        <v>48</v>
      </c>
      <c r="BP179" s="61"/>
      <c r="BQ179" s="79"/>
      <c r="BR179" s="62"/>
      <c r="BS179" s="74"/>
      <c r="BT179" s="72" t="s">
        <v>105</v>
      </c>
      <c r="BV179" s="38"/>
    </row>
    <row r="180" spans="1:74" ht="19.5" customHeight="1">
      <c r="A180" s="46">
        <v>14</v>
      </c>
      <c r="B180" s="46">
        <v>788</v>
      </c>
      <c r="C180" s="68" t="s">
        <v>441</v>
      </c>
      <c r="D180" s="49">
        <v>3</v>
      </c>
      <c r="E180" s="49" t="str">
        <f t="shared" si="10"/>
        <v>1357FACC0111</v>
      </c>
      <c r="F180" s="76">
        <v>1357</v>
      </c>
      <c r="G180" s="73" t="s">
        <v>442</v>
      </c>
      <c r="H180" s="77" t="s">
        <v>111</v>
      </c>
      <c r="I180" s="69" t="s">
        <v>452</v>
      </c>
      <c r="J180" s="53"/>
      <c r="K180" s="53"/>
      <c r="L180" s="46"/>
      <c r="M180" s="69"/>
      <c r="N180" s="46">
        <v>1</v>
      </c>
      <c r="O180" s="46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69">
        <v>1</v>
      </c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8">
        <v>120</v>
      </c>
      <c r="AQ180" s="55">
        <f>VLOOKUP(E180,'[1]LopHocPhan'!C$2:F$1412,4,FALSE)</f>
        <v>120</v>
      </c>
      <c r="AR180" s="56">
        <f t="shared" si="11"/>
        <v>0</v>
      </c>
      <c r="AS180" s="55"/>
      <c r="AT180" s="55"/>
      <c r="AU180" s="55">
        <f t="shared" si="13"/>
        <v>120</v>
      </c>
      <c r="AV180" s="71" t="s">
        <v>188</v>
      </c>
      <c r="AW180" s="55">
        <v>3</v>
      </c>
      <c r="AX180" s="55" t="s">
        <v>150</v>
      </c>
      <c r="AY180" s="72"/>
      <c r="AZ180" s="72" t="s">
        <v>455</v>
      </c>
      <c r="BA180" s="70"/>
      <c r="BB180" s="70"/>
      <c r="BC180" s="70"/>
      <c r="BD180" s="70"/>
      <c r="BE180" s="70"/>
      <c r="BF180" s="70"/>
      <c r="BG180" s="70"/>
      <c r="BH180" s="70"/>
      <c r="BI180" s="46" t="s">
        <v>119</v>
      </c>
      <c r="BJ180" s="70" t="s">
        <v>138</v>
      </c>
      <c r="BK180" s="72" t="s">
        <v>73</v>
      </c>
      <c r="BL180" s="72" t="s">
        <v>74</v>
      </c>
      <c r="BM180" s="49">
        <v>10</v>
      </c>
      <c r="BN180" s="60"/>
      <c r="BO180" s="61">
        <v>48</v>
      </c>
      <c r="BP180" s="61"/>
      <c r="BQ180" s="79"/>
      <c r="BR180" s="62"/>
      <c r="BS180" s="74"/>
      <c r="BT180" s="72" t="s">
        <v>105</v>
      </c>
      <c r="BV180" s="38"/>
    </row>
    <row r="181" spans="1:74" ht="19.5" customHeight="1">
      <c r="A181" s="46">
        <v>15</v>
      </c>
      <c r="B181" s="46">
        <v>789</v>
      </c>
      <c r="C181" s="68" t="s">
        <v>441</v>
      </c>
      <c r="D181" s="49">
        <v>3</v>
      </c>
      <c r="E181" s="49" t="str">
        <f t="shared" si="10"/>
        <v>1358FACC0111</v>
      </c>
      <c r="F181" s="76">
        <v>1358</v>
      </c>
      <c r="G181" s="73" t="s">
        <v>442</v>
      </c>
      <c r="H181" s="77" t="s">
        <v>111</v>
      </c>
      <c r="I181" s="69" t="s">
        <v>452</v>
      </c>
      <c r="J181" s="53"/>
      <c r="K181" s="53"/>
      <c r="L181" s="46"/>
      <c r="M181" s="69"/>
      <c r="N181" s="46">
        <v>1</v>
      </c>
      <c r="O181" s="46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69">
        <v>1</v>
      </c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8">
        <v>120</v>
      </c>
      <c r="AQ181" s="55">
        <f>VLOOKUP(E181,'[1]LopHocPhan'!C$2:F$1412,4,FALSE)</f>
        <v>99</v>
      </c>
      <c r="AR181" s="56">
        <f t="shared" si="11"/>
        <v>21</v>
      </c>
      <c r="AS181" s="55"/>
      <c r="AT181" s="55"/>
      <c r="AU181" s="55">
        <f t="shared" si="13"/>
        <v>99</v>
      </c>
      <c r="AV181" s="71" t="s">
        <v>91</v>
      </c>
      <c r="AW181" s="55">
        <v>3</v>
      </c>
      <c r="AX181" s="55" t="s">
        <v>81</v>
      </c>
      <c r="AY181" s="72"/>
      <c r="AZ181" s="72"/>
      <c r="BA181" s="70"/>
      <c r="BB181" s="70"/>
      <c r="BC181" s="70"/>
      <c r="BD181" s="70"/>
      <c r="BE181" s="70"/>
      <c r="BF181" s="70"/>
      <c r="BG181" s="70"/>
      <c r="BH181" s="70"/>
      <c r="BI181" s="46" t="s">
        <v>119</v>
      </c>
      <c r="BJ181" s="70" t="s">
        <v>209</v>
      </c>
      <c r="BK181" s="72" t="s">
        <v>73</v>
      </c>
      <c r="BL181" s="72" t="s">
        <v>74</v>
      </c>
      <c r="BM181" s="49">
        <v>10</v>
      </c>
      <c r="BN181" s="60"/>
      <c r="BO181" s="61">
        <v>48</v>
      </c>
      <c r="BP181" s="61"/>
      <c r="BQ181" s="79"/>
      <c r="BR181" s="62"/>
      <c r="BS181" s="74"/>
      <c r="BT181" s="72" t="s">
        <v>105</v>
      </c>
      <c r="BV181" s="38"/>
    </row>
    <row r="182" spans="1:74" ht="19.5" customHeight="1">
      <c r="A182" s="46">
        <v>16</v>
      </c>
      <c r="B182" s="46">
        <v>984</v>
      </c>
      <c r="C182" s="68" t="s">
        <v>448</v>
      </c>
      <c r="D182" s="49">
        <v>3</v>
      </c>
      <c r="E182" s="49" t="str">
        <f t="shared" si="10"/>
        <v>1359FACC0111</v>
      </c>
      <c r="F182" s="76">
        <v>1359</v>
      </c>
      <c r="G182" s="49" t="s">
        <v>442</v>
      </c>
      <c r="H182" s="77" t="s">
        <v>111</v>
      </c>
      <c r="I182" s="69" t="s">
        <v>456</v>
      </c>
      <c r="J182" s="53"/>
      <c r="K182" s="53"/>
      <c r="L182" s="46"/>
      <c r="M182" s="69"/>
      <c r="N182" s="46">
        <v>1</v>
      </c>
      <c r="O182" s="46"/>
      <c r="P182" s="70"/>
      <c r="Q182" s="70"/>
      <c r="R182" s="70">
        <v>1</v>
      </c>
      <c r="S182" s="70">
        <v>1</v>
      </c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69"/>
      <c r="AF182" s="70">
        <v>1</v>
      </c>
      <c r="AG182" s="70">
        <v>1</v>
      </c>
      <c r="AH182" s="70"/>
      <c r="AI182" s="70"/>
      <c r="AJ182" s="70"/>
      <c r="AK182" s="70"/>
      <c r="AL182" s="70"/>
      <c r="AM182" s="70"/>
      <c r="AN182" s="70"/>
      <c r="AO182" s="70"/>
      <c r="AP182" s="78">
        <v>120</v>
      </c>
      <c r="AQ182" s="55">
        <f>VLOOKUP(E182,'[1]LopHocPhan'!C$2:F$1412,4,FALSE)</f>
        <v>77</v>
      </c>
      <c r="AR182" s="56">
        <f t="shared" si="11"/>
        <v>43</v>
      </c>
      <c r="AS182" s="55"/>
      <c r="AT182" s="55"/>
      <c r="AU182" s="55">
        <f t="shared" si="13"/>
        <v>77</v>
      </c>
      <c r="AV182" s="71" t="s">
        <v>183</v>
      </c>
      <c r="AW182" s="55">
        <v>3</v>
      </c>
      <c r="AX182" s="55" t="s">
        <v>158</v>
      </c>
      <c r="AY182" s="72"/>
      <c r="AZ182" s="72"/>
      <c r="BA182" s="46" t="s">
        <v>119</v>
      </c>
      <c r="BB182" s="70" t="s">
        <v>138</v>
      </c>
      <c r="BC182" s="70"/>
      <c r="BD182" s="70"/>
      <c r="BE182" s="70"/>
      <c r="BF182" s="70"/>
      <c r="BG182" s="70"/>
      <c r="BH182" s="70"/>
      <c r="BI182" s="70"/>
      <c r="BJ182" s="70"/>
      <c r="BK182" s="72" t="s">
        <v>73</v>
      </c>
      <c r="BL182" s="72" t="s">
        <v>87</v>
      </c>
      <c r="BM182" s="49">
        <v>10</v>
      </c>
      <c r="BN182" s="60"/>
      <c r="BO182" s="61">
        <v>48</v>
      </c>
      <c r="BP182" s="61"/>
      <c r="BQ182" s="79"/>
      <c r="BR182" s="62"/>
      <c r="BS182" s="74"/>
      <c r="BT182" s="72" t="s">
        <v>105</v>
      </c>
      <c r="BV182" s="38"/>
    </row>
    <row r="183" spans="1:74" ht="19.5" customHeight="1">
      <c r="A183" s="46">
        <v>17</v>
      </c>
      <c r="B183" s="46">
        <v>1252</v>
      </c>
      <c r="C183" s="68" t="s">
        <v>457</v>
      </c>
      <c r="D183" s="49">
        <v>2</v>
      </c>
      <c r="E183" s="49" t="str">
        <f t="shared" si="10"/>
        <v>1361FACC0212</v>
      </c>
      <c r="F183" s="76">
        <v>1361</v>
      </c>
      <c r="G183" s="85" t="s">
        <v>458</v>
      </c>
      <c r="H183" s="77" t="s">
        <v>66</v>
      </c>
      <c r="I183" s="70" t="s">
        <v>401</v>
      </c>
      <c r="J183" s="53"/>
      <c r="K183" s="53"/>
      <c r="L183" s="46"/>
      <c r="M183" s="69"/>
      <c r="N183" s="46"/>
      <c r="O183" s="46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69"/>
      <c r="AF183" s="70"/>
      <c r="AG183" s="70"/>
      <c r="AH183" s="70"/>
      <c r="AI183" s="70"/>
      <c r="AJ183" s="70"/>
      <c r="AK183" s="70"/>
      <c r="AL183" s="70"/>
      <c r="AM183" s="70">
        <v>1</v>
      </c>
      <c r="AN183" s="70"/>
      <c r="AO183" s="70"/>
      <c r="AP183" s="78">
        <v>110</v>
      </c>
      <c r="AQ183" s="55">
        <f>VLOOKUP(E183,'[1]LopHocPhan'!C$2:F$1412,4,FALSE)</f>
        <v>82</v>
      </c>
      <c r="AR183" s="56">
        <f t="shared" si="11"/>
        <v>28</v>
      </c>
      <c r="AS183" s="55" t="s">
        <v>459</v>
      </c>
      <c r="AT183" s="55"/>
      <c r="AU183" s="55">
        <f t="shared" si="13"/>
        <v>82</v>
      </c>
      <c r="AV183" s="57" t="s">
        <v>84</v>
      </c>
      <c r="AW183" s="55">
        <v>4</v>
      </c>
      <c r="AX183" s="55" t="s">
        <v>158</v>
      </c>
      <c r="AY183" s="58"/>
      <c r="AZ183" s="72"/>
      <c r="BA183" s="70"/>
      <c r="BB183" s="70"/>
      <c r="BC183" s="70" t="s">
        <v>93</v>
      </c>
      <c r="BD183" s="70" t="s">
        <v>374</v>
      </c>
      <c r="BE183" s="70"/>
      <c r="BF183" s="70"/>
      <c r="BG183" s="70"/>
      <c r="BH183" s="70"/>
      <c r="BI183" s="70"/>
      <c r="BJ183" s="70"/>
      <c r="BK183" s="72" t="s">
        <v>73</v>
      </c>
      <c r="BL183" s="58" t="s">
        <v>87</v>
      </c>
      <c r="BM183" s="49">
        <v>10</v>
      </c>
      <c r="BN183" s="60"/>
      <c r="BO183" s="61">
        <v>16</v>
      </c>
      <c r="BP183" s="61"/>
      <c r="BQ183" s="79"/>
      <c r="BR183" s="62"/>
      <c r="BS183" s="74"/>
      <c r="BT183" s="72" t="s">
        <v>75</v>
      </c>
      <c r="BV183" s="38"/>
    </row>
    <row r="184" spans="1:74" ht="19.5" customHeight="1">
      <c r="A184" s="46">
        <v>18</v>
      </c>
      <c r="B184" s="46">
        <v>1262</v>
      </c>
      <c r="C184" s="68" t="s">
        <v>457</v>
      </c>
      <c r="D184" s="49">
        <v>2</v>
      </c>
      <c r="E184" s="49" t="str">
        <f t="shared" si="10"/>
        <v>1362FACC0212</v>
      </c>
      <c r="F184" s="76">
        <v>1362</v>
      </c>
      <c r="G184" s="90" t="s">
        <v>458</v>
      </c>
      <c r="H184" s="77" t="s">
        <v>66</v>
      </c>
      <c r="I184" s="70" t="s">
        <v>290</v>
      </c>
      <c r="J184" s="53"/>
      <c r="K184" s="53"/>
      <c r="L184" s="46"/>
      <c r="M184" s="69"/>
      <c r="N184" s="46"/>
      <c r="O184" s="46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69"/>
      <c r="AF184" s="70"/>
      <c r="AG184" s="70"/>
      <c r="AH184" s="70"/>
      <c r="AI184" s="70"/>
      <c r="AJ184" s="70">
        <v>1</v>
      </c>
      <c r="AK184" s="70"/>
      <c r="AL184" s="70"/>
      <c r="AM184" s="70"/>
      <c r="AN184" s="70"/>
      <c r="AO184" s="70"/>
      <c r="AP184" s="78">
        <v>65</v>
      </c>
      <c r="AQ184" s="55">
        <f>VLOOKUP(E184,'[1]LopHocPhan'!C$2:F$1412,4,FALSE)</f>
        <v>62</v>
      </c>
      <c r="AR184" s="56">
        <f t="shared" si="11"/>
        <v>3</v>
      </c>
      <c r="AS184" s="55"/>
      <c r="AT184" s="55"/>
      <c r="AU184" s="55">
        <f t="shared" si="13"/>
        <v>62</v>
      </c>
      <c r="AV184" s="57" t="s">
        <v>91</v>
      </c>
      <c r="AW184" s="55">
        <v>2</v>
      </c>
      <c r="AX184" s="55" t="s">
        <v>250</v>
      </c>
      <c r="AY184" s="72"/>
      <c r="AZ184" s="72"/>
      <c r="BA184" s="70"/>
      <c r="BB184" s="70"/>
      <c r="BC184" s="80"/>
      <c r="BD184" s="70"/>
      <c r="BE184" s="70"/>
      <c r="BF184" s="70"/>
      <c r="BG184" s="70"/>
      <c r="BH184" s="70"/>
      <c r="BI184" s="70" t="s">
        <v>71</v>
      </c>
      <c r="BJ184" s="70" t="s">
        <v>460</v>
      </c>
      <c r="BK184" s="72" t="s">
        <v>73</v>
      </c>
      <c r="BL184" s="72" t="s">
        <v>74</v>
      </c>
      <c r="BM184" s="49">
        <v>10</v>
      </c>
      <c r="BN184" s="60"/>
      <c r="BO184" s="61">
        <v>16</v>
      </c>
      <c r="BP184" s="61"/>
      <c r="BQ184" s="79"/>
      <c r="BR184" s="62"/>
      <c r="BS184" s="74"/>
      <c r="BT184" s="72" t="s">
        <v>75</v>
      </c>
      <c r="BV184" s="38"/>
    </row>
    <row r="185" spans="1:74" ht="19.5" customHeight="1">
      <c r="A185" s="46">
        <v>1</v>
      </c>
      <c r="B185" s="46">
        <v>163</v>
      </c>
      <c r="C185" s="64" t="s">
        <v>461</v>
      </c>
      <c r="D185" s="48">
        <v>3</v>
      </c>
      <c r="E185" s="49" t="str">
        <f t="shared" si="10"/>
        <v>1351FACC0311</v>
      </c>
      <c r="F185" s="50">
        <v>1351</v>
      </c>
      <c r="G185" s="51" t="s">
        <v>462</v>
      </c>
      <c r="H185" s="52" t="s">
        <v>111</v>
      </c>
      <c r="I185" s="53" t="s">
        <v>439</v>
      </c>
      <c r="J185" s="53"/>
      <c r="K185" s="53"/>
      <c r="L185" s="46">
        <v>1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>
        <v>1</v>
      </c>
      <c r="AD185" s="46"/>
      <c r="AE185" s="53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54">
        <v>63</v>
      </c>
      <c r="AQ185" s="55">
        <f>VLOOKUP(E185,'[1]LopHocPhan'!C$2:F$1412,4,FALSE)</f>
        <v>63</v>
      </c>
      <c r="AR185" s="56">
        <f t="shared" si="11"/>
        <v>0</v>
      </c>
      <c r="AS185" s="55"/>
      <c r="AT185" s="55"/>
      <c r="AU185" s="55">
        <f t="shared" si="13"/>
        <v>63</v>
      </c>
      <c r="AV185" s="57" t="s">
        <v>91</v>
      </c>
      <c r="AW185" s="55">
        <v>1</v>
      </c>
      <c r="AX185" s="55" t="s">
        <v>138</v>
      </c>
      <c r="AY185" s="58"/>
      <c r="AZ185" s="58"/>
      <c r="BA185" s="46"/>
      <c r="BB185" s="46"/>
      <c r="BC185" s="46"/>
      <c r="BD185" s="46"/>
      <c r="BE185" s="46"/>
      <c r="BF185" s="46"/>
      <c r="BG185" s="46"/>
      <c r="BH185" s="46"/>
      <c r="BI185" s="46" t="s">
        <v>115</v>
      </c>
      <c r="BJ185" s="46" t="s">
        <v>184</v>
      </c>
      <c r="BK185" s="58" t="s">
        <v>73</v>
      </c>
      <c r="BL185" s="58" t="s">
        <v>74</v>
      </c>
      <c r="BM185" s="48">
        <v>11</v>
      </c>
      <c r="BN185" s="60"/>
      <c r="BO185" s="36">
        <v>46</v>
      </c>
      <c r="BP185" s="61"/>
      <c r="BQ185" s="62"/>
      <c r="BR185" s="62"/>
      <c r="BS185" s="89"/>
      <c r="BT185" s="58" t="s">
        <v>75</v>
      </c>
      <c r="BV185" s="38"/>
    </row>
    <row r="186" spans="1:74" ht="19.5" customHeight="1">
      <c r="A186" s="46">
        <v>2</v>
      </c>
      <c r="B186" s="46">
        <v>164</v>
      </c>
      <c r="C186" s="64" t="s">
        <v>461</v>
      </c>
      <c r="D186" s="48">
        <v>3</v>
      </c>
      <c r="E186" s="49" t="str">
        <f t="shared" si="10"/>
        <v>1352FACC0311</v>
      </c>
      <c r="F186" s="50">
        <v>1352</v>
      </c>
      <c r="G186" s="51" t="s">
        <v>462</v>
      </c>
      <c r="H186" s="52" t="s">
        <v>111</v>
      </c>
      <c r="I186" s="53" t="s">
        <v>439</v>
      </c>
      <c r="J186" s="53"/>
      <c r="K186" s="53"/>
      <c r="L186" s="46">
        <v>1</v>
      </c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>
        <v>1</v>
      </c>
      <c r="AD186" s="46"/>
      <c r="AE186" s="53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54">
        <v>63</v>
      </c>
      <c r="AQ186" s="55">
        <f>VLOOKUP(E186,'[1]LopHocPhan'!C$2:F$1412,4,FALSE)</f>
        <v>63</v>
      </c>
      <c r="AR186" s="56">
        <f t="shared" si="11"/>
        <v>0</v>
      </c>
      <c r="AS186" s="55"/>
      <c r="AT186" s="55"/>
      <c r="AU186" s="55">
        <f t="shared" si="13"/>
        <v>63</v>
      </c>
      <c r="AV186" s="57" t="s">
        <v>96</v>
      </c>
      <c r="AW186" s="55">
        <v>1</v>
      </c>
      <c r="AX186" s="55" t="s">
        <v>118</v>
      </c>
      <c r="AY186" s="58"/>
      <c r="AZ186" s="58"/>
      <c r="BA186" s="46"/>
      <c r="BB186" s="46"/>
      <c r="BC186" s="46"/>
      <c r="BD186" s="46"/>
      <c r="BE186" s="46"/>
      <c r="BF186" s="46"/>
      <c r="BG186" s="46"/>
      <c r="BH186" s="46"/>
      <c r="BI186" s="46" t="s">
        <v>115</v>
      </c>
      <c r="BJ186" s="46" t="s">
        <v>187</v>
      </c>
      <c r="BK186" s="58" t="s">
        <v>73</v>
      </c>
      <c r="BL186" s="58" t="s">
        <v>74</v>
      </c>
      <c r="BM186" s="48">
        <v>11</v>
      </c>
      <c r="BN186" s="60"/>
      <c r="BO186" s="36">
        <v>46</v>
      </c>
      <c r="BP186" s="61"/>
      <c r="BQ186" s="62"/>
      <c r="BR186" s="62"/>
      <c r="BS186" s="89"/>
      <c r="BT186" s="58" t="s">
        <v>75</v>
      </c>
      <c r="BV186" s="38"/>
    </row>
    <row r="187" spans="1:74" ht="19.5" customHeight="1">
      <c r="A187" s="46">
        <v>3</v>
      </c>
      <c r="B187" s="46">
        <v>165</v>
      </c>
      <c r="C187" s="64" t="s">
        <v>461</v>
      </c>
      <c r="D187" s="48">
        <v>3</v>
      </c>
      <c r="E187" s="49" t="str">
        <f t="shared" si="10"/>
        <v>1353FACC0311</v>
      </c>
      <c r="F187" s="50">
        <v>1353</v>
      </c>
      <c r="G187" s="51" t="s">
        <v>462</v>
      </c>
      <c r="H187" s="52" t="s">
        <v>111</v>
      </c>
      <c r="I187" s="53" t="s">
        <v>439</v>
      </c>
      <c r="J187" s="53"/>
      <c r="K187" s="53"/>
      <c r="L187" s="46">
        <v>1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>
        <v>1</v>
      </c>
      <c r="AD187" s="46"/>
      <c r="AE187" s="53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54">
        <v>63</v>
      </c>
      <c r="AQ187" s="55">
        <f>VLOOKUP(E187,'[1]LopHocPhan'!C$2:F$1412,4,FALSE)</f>
        <v>63</v>
      </c>
      <c r="AR187" s="56">
        <f t="shared" si="11"/>
        <v>0</v>
      </c>
      <c r="AS187" s="55"/>
      <c r="AT187" s="55"/>
      <c r="AU187" s="55">
        <f t="shared" si="13"/>
        <v>63</v>
      </c>
      <c r="AV187" s="57" t="s">
        <v>129</v>
      </c>
      <c r="AW187" s="55">
        <v>1</v>
      </c>
      <c r="AX187" s="55" t="s">
        <v>118</v>
      </c>
      <c r="AY187" s="58"/>
      <c r="AZ187" s="58"/>
      <c r="BA187" s="46"/>
      <c r="BB187" s="46"/>
      <c r="BC187" s="46"/>
      <c r="BD187" s="46"/>
      <c r="BE187" s="46"/>
      <c r="BF187" s="46"/>
      <c r="BG187" s="46"/>
      <c r="BH187" s="46"/>
      <c r="BI187" s="46" t="s">
        <v>115</v>
      </c>
      <c r="BJ187" s="46" t="s">
        <v>463</v>
      </c>
      <c r="BK187" s="58" t="s">
        <v>73</v>
      </c>
      <c r="BL187" s="58" t="s">
        <v>74</v>
      </c>
      <c r="BM187" s="48">
        <v>11</v>
      </c>
      <c r="BN187" s="60"/>
      <c r="BO187" s="36">
        <v>46</v>
      </c>
      <c r="BP187" s="61"/>
      <c r="BQ187" s="62"/>
      <c r="BR187" s="62"/>
      <c r="BS187" s="89"/>
      <c r="BT187" s="58" t="s">
        <v>75</v>
      </c>
      <c r="BV187" s="38"/>
    </row>
    <row r="188" spans="1:74" ht="22.5" customHeight="1">
      <c r="A188" s="46">
        <v>4</v>
      </c>
      <c r="B188" s="46">
        <v>166</v>
      </c>
      <c r="C188" s="64" t="s">
        <v>461</v>
      </c>
      <c r="D188" s="48">
        <v>3</v>
      </c>
      <c r="E188" s="49" t="str">
        <f t="shared" si="10"/>
        <v>1354FACC0311</v>
      </c>
      <c r="F188" s="50">
        <v>1354</v>
      </c>
      <c r="G188" s="51" t="s">
        <v>462</v>
      </c>
      <c r="H188" s="52" t="s">
        <v>111</v>
      </c>
      <c r="I188" s="53" t="s">
        <v>439</v>
      </c>
      <c r="J188" s="53"/>
      <c r="K188" s="53"/>
      <c r="L188" s="46">
        <v>1</v>
      </c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>
        <v>1</v>
      </c>
      <c r="AD188" s="46"/>
      <c r="AE188" s="53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54">
        <v>63</v>
      </c>
      <c r="AQ188" s="55">
        <f>VLOOKUP(E188,'[1]LopHocPhan'!C$2:F$1412,4,FALSE)</f>
        <v>63</v>
      </c>
      <c r="AR188" s="56">
        <f t="shared" si="11"/>
        <v>0</v>
      </c>
      <c r="AS188" s="55"/>
      <c r="AT188" s="55"/>
      <c r="AU188" s="55">
        <f t="shared" si="13"/>
        <v>63</v>
      </c>
      <c r="AV188" s="57" t="s">
        <v>183</v>
      </c>
      <c r="AW188" s="55">
        <v>1</v>
      </c>
      <c r="AX188" s="55" t="s">
        <v>174</v>
      </c>
      <c r="AY188" s="72"/>
      <c r="AZ188" s="58"/>
      <c r="BA188" s="46" t="s">
        <v>115</v>
      </c>
      <c r="BB188" s="46" t="s">
        <v>464</v>
      </c>
      <c r="BC188" s="46"/>
      <c r="BD188" s="46"/>
      <c r="BE188" s="46"/>
      <c r="BF188" s="46"/>
      <c r="BG188" s="46"/>
      <c r="BH188" s="46"/>
      <c r="BI188" s="46"/>
      <c r="BJ188" s="46"/>
      <c r="BK188" s="58" t="s">
        <v>73</v>
      </c>
      <c r="BL188" s="72" t="s">
        <v>87</v>
      </c>
      <c r="BM188" s="48">
        <v>11</v>
      </c>
      <c r="BN188" s="60" t="s">
        <v>117</v>
      </c>
      <c r="BO188" s="36">
        <v>46</v>
      </c>
      <c r="BP188" s="61"/>
      <c r="BQ188" s="62"/>
      <c r="BR188" s="62"/>
      <c r="BS188" s="89"/>
      <c r="BT188" s="58" t="s">
        <v>75</v>
      </c>
      <c r="BV188" s="38"/>
    </row>
    <row r="189" spans="1:74" ht="22.5" customHeight="1">
      <c r="A189" s="46">
        <v>5</v>
      </c>
      <c r="B189" s="46">
        <v>167</v>
      </c>
      <c r="C189" s="64" t="s">
        <v>461</v>
      </c>
      <c r="D189" s="48">
        <v>3</v>
      </c>
      <c r="E189" s="49" t="str">
        <f t="shared" si="10"/>
        <v>1355FACC0311</v>
      </c>
      <c r="F189" s="50">
        <v>1355</v>
      </c>
      <c r="G189" s="51" t="s">
        <v>462</v>
      </c>
      <c r="H189" s="52" t="s">
        <v>111</v>
      </c>
      <c r="I189" s="53" t="s">
        <v>439</v>
      </c>
      <c r="J189" s="53"/>
      <c r="K189" s="53"/>
      <c r="L189" s="46">
        <v>1</v>
      </c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>
        <v>1</v>
      </c>
      <c r="AD189" s="46"/>
      <c r="AE189" s="53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54">
        <v>63</v>
      </c>
      <c r="AQ189" s="55">
        <f>VLOOKUP(E189,'[1]LopHocPhan'!C$2:F$1412,4,FALSE)</f>
        <v>62</v>
      </c>
      <c r="AR189" s="56">
        <f t="shared" si="11"/>
        <v>1</v>
      </c>
      <c r="AS189" s="55"/>
      <c r="AT189" s="55"/>
      <c r="AU189" s="55">
        <f t="shared" si="13"/>
        <v>62</v>
      </c>
      <c r="AV189" s="57" t="s">
        <v>157</v>
      </c>
      <c r="AW189" s="55">
        <v>1</v>
      </c>
      <c r="AX189" s="55" t="s">
        <v>250</v>
      </c>
      <c r="AY189" s="72"/>
      <c r="AZ189" s="58"/>
      <c r="BA189" s="46" t="s">
        <v>115</v>
      </c>
      <c r="BB189" s="46" t="s">
        <v>313</v>
      </c>
      <c r="BC189" s="46"/>
      <c r="BD189" s="46"/>
      <c r="BE189" s="46"/>
      <c r="BF189" s="46"/>
      <c r="BG189" s="46"/>
      <c r="BH189" s="46"/>
      <c r="BI189" s="46"/>
      <c r="BJ189" s="46"/>
      <c r="BK189" s="58" t="s">
        <v>73</v>
      </c>
      <c r="BL189" s="72" t="s">
        <v>87</v>
      </c>
      <c r="BM189" s="48">
        <v>11</v>
      </c>
      <c r="BN189" s="60" t="s">
        <v>117</v>
      </c>
      <c r="BO189" s="36">
        <v>46</v>
      </c>
      <c r="BP189" s="61"/>
      <c r="BQ189" s="62"/>
      <c r="BR189" s="62"/>
      <c r="BS189" s="89"/>
      <c r="BT189" s="58" t="s">
        <v>75</v>
      </c>
      <c r="BV189" s="38"/>
    </row>
    <row r="190" spans="1:74" ht="22.5" customHeight="1">
      <c r="A190" s="46">
        <v>6</v>
      </c>
      <c r="B190" s="46">
        <v>168</v>
      </c>
      <c r="C190" s="64" t="s">
        <v>461</v>
      </c>
      <c r="D190" s="48">
        <v>3</v>
      </c>
      <c r="E190" s="49" t="str">
        <f t="shared" si="10"/>
        <v>1356FACC0311</v>
      </c>
      <c r="F190" s="50">
        <v>1356</v>
      </c>
      <c r="G190" s="51" t="s">
        <v>462</v>
      </c>
      <c r="H190" s="52" t="s">
        <v>111</v>
      </c>
      <c r="I190" s="53" t="s">
        <v>439</v>
      </c>
      <c r="J190" s="53"/>
      <c r="K190" s="53"/>
      <c r="L190" s="46">
        <v>1</v>
      </c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>
        <v>1</v>
      </c>
      <c r="AD190" s="46"/>
      <c r="AE190" s="53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54">
        <v>63</v>
      </c>
      <c r="AQ190" s="55">
        <f>VLOOKUP(E190,'[1]LopHocPhan'!C$2:F$1412,4,FALSE)</f>
        <v>62</v>
      </c>
      <c r="AR190" s="56">
        <f t="shared" si="11"/>
        <v>1</v>
      </c>
      <c r="AS190" s="55"/>
      <c r="AT190" s="55"/>
      <c r="AU190" s="55">
        <f t="shared" si="13"/>
        <v>62</v>
      </c>
      <c r="AV190" s="57" t="s">
        <v>136</v>
      </c>
      <c r="AW190" s="55">
        <v>1</v>
      </c>
      <c r="AX190" s="55" t="s">
        <v>118</v>
      </c>
      <c r="AY190" s="72"/>
      <c r="AZ190" s="58"/>
      <c r="BA190" s="46" t="s">
        <v>115</v>
      </c>
      <c r="BB190" s="46" t="s">
        <v>465</v>
      </c>
      <c r="BC190" s="46"/>
      <c r="BD190" s="46"/>
      <c r="BE190" s="46"/>
      <c r="BF190" s="46"/>
      <c r="BG190" s="46"/>
      <c r="BH190" s="46"/>
      <c r="BI190" s="46"/>
      <c r="BJ190" s="46"/>
      <c r="BK190" s="58" t="s">
        <v>73</v>
      </c>
      <c r="BL190" s="72" t="s">
        <v>87</v>
      </c>
      <c r="BM190" s="48">
        <v>11</v>
      </c>
      <c r="BN190" s="60" t="s">
        <v>117</v>
      </c>
      <c r="BO190" s="36">
        <v>46</v>
      </c>
      <c r="BP190" s="61"/>
      <c r="BQ190" s="62"/>
      <c r="BR190" s="62"/>
      <c r="BS190" s="89"/>
      <c r="BT190" s="58" t="s">
        <v>75</v>
      </c>
      <c r="BV190" s="38"/>
    </row>
    <row r="191" spans="1:72" ht="22.5" customHeight="1">
      <c r="A191" s="46">
        <v>7</v>
      </c>
      <c r="B191" s="46">
        <v>416</v>
      </c>
      <c r="C191" s="68" t="s">
        <v>466</v>
      </c>
      <c r="D191" s="49">
        <v>3</v>
      </c>
      <c r="E191" s="49" t="str">
        <f t="shared" si="10"/>
        <v>1357FACC0311</v>
      </c>
      <c r="F191" s="50">
        <v>1357</v>
      </c>
      <c r="G191" s="70" t="s">
        <v>462</v>
      </c>
      <c r="H191" s="77" t="s">
        <v>111</v>
      </c>
      <c r="I191" s="69" t="s">
        <v>467</v>
      </c>
      <c r="J191" s="53"/>
      <c r="K191" s="53"/>
      <c r="L191" s="46"/>
      <c r="M191" s="69">
        <v>1</v>
      </c>
      <c r="N191" s="46"/>
      <c r="O191" s="46"/>
      <c r="P191" s="69"/>
      <c r="Q191" s="69"/>
      <c r="R191" s="69">
        <v>1</v>
      </c>
      <c r="S191" s="69"/>
      <c r="T191" s="69"/>
      <c r="U191" s="69"/>
      <c r="V191" s="69"/>
      <c r="W191" s="69"/>
      <c r="X191" s="69"/>
      <c r="Y191" s="69"/>
      <c r="Z191" s="69">
        <v>1</v>
      </c>
      <c r="AA191" s="69">
        <v>1</v>
      </c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78">
        <v>120</v>
      </c>
      <c r="AQ191" s="55">
        <f>VLOOKUP(E191,'[1]LopHocPhan'!C$2:F$1412,4,FALSE)</f>
        <v>60</v>
      </c>
      <c r="AR191" s="56">
        <f t="shared" si="11"/>
        <v>60</v>
      </c>
      <c r="AS191" s="55" t="s">
        <v>320</v>
      </c>
      <c r="AT191" s="55"/>
      <c r="AU191" s="55">
        <f t="shared" si="13"/>
        <v>60</v>
      </c>
      <c r="AV191" s="71" t="s">
        <v>173</v>
      </c>
      <c r="AW191" s="55">
        <v>3</v>
      </c>
      <c r="AX191" s="55" t="s">
        <v>118</v>
      </c>
      <c r="AY191" s="58"/>
      <c r="AZ191" s="72"/>
      <c r="BA191" s="69"/>
      <c r="BB191" s="77"/>
      <c r="BC191" s="69" t="s">
        <v>119</v>
      </c>
      <c r="BD191" s="70" t="s">
        <v>250</v>
      </c>
      <c r="BE191" s="70"/>
      <c r="BF191" s="70"/>
      <c r="BG191" s="70"/>
      <c r="BH191" s="70"/>
      <c r="BI191" s="70"/>
      <c r="BJ191" s="70"/>
      <c r="BK191" s="72" t="s">
        <v>73</v>
      </c>
      <c r="BL191" s="58" t="s">
        <v>87</v>
      </c>
      <c r="BM191" s="59">
        <v>11</v>
      </c>
      <c r="BN191" s="60"/>
      <c r="BO191" s="36">
        <v>47</v>
      </c>
      <c r="BP191" s="61"/>
      <c r="BQ191" s="62"/>
      <c r="BR191" s="62"/>
      <c r="BS191" s="63"/>
      <c r="BT191" s="72" t="s">
        <v>105</v>
      </c>
    </row>
    <row r="192" spans="1:72" ht="22.5" customHeight="1">
      <c r="A192" s="46">
        <v>8</v>
      </c>
      <c r="B192" s="46">
        <v>428</v>
      </c>
      <c r="C192" s="83" t="s">
        <v>461</v>
      </c>
      <c r="D192" s="49">
        <v>3</v>
      </c>
      <c r="E192" s="49" t="str">
        <f t="shared" si="10"/>
        <v>1358FACC0311</v>
      </c>
      <c r="F192" s="50">
        <v>1358</v>
      </c>
      <c r="G192" s="69" t="s">
        <v>462</v>
      </c>
      <c r="H192" s="77" t="s">
        <v>111</v>
      </c>
      <c r="I192" s="69" t="s">
        <v>468</v>
      </c>
      <c r="J192" s="53"/>
      <c r="K192" s="53"/>
      <c r="L192" s="46"/>
      <c r="M192" s="69">
        <v>1</v>
      </c>
      <c r="N192" s="46"/>
      <c r="O192" s="46"/>
      <c r="P192" s="69"/>
      <c r="Q192" s="69"/>
      <c r="R192" s="69"/>
      <c r="S192" s="69">
        <v>1</v>
      </c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>
        <v>120</v>
      </c>
      <c r="AQ192" s="55">
        <f>VLOOKUP(E192,'[1]LopHocPhan'!C$2:F$1412,4,FALSE)</f>
        <v>113</v>
      </c>
      <c r="AR192" s="56">
        <f t="shared" si="11"/>
        <v>7</v>
      </c>
      <c r="AS192" s="55"/>
      <c r="AT192" s="55"/>
      <c r="AU192" s="55">
        <f t="shared" si="13"/>
        <v>113</v>
      </c>
      <c r="AV192" s="71" t="s">
        <v>76</v>
      </c>
      <c r="AW192" s="55">
        <v>3</v>
      </c>
      <c r="AX192" s="55" t="s">
        <v>148</v>
      </c>
      <c r="AY192" s="72"/>
      <c r="AZ192" s="72" t="s">
        <v>450</v>
      </c>
      <c r="BA192" s="69"/>
      <c r="BB192" s="77"/>
      <c r="BC192" s="69"/>
      <c r="BD192" s="70"/>
      <c r="BE192" s="70"/>
      <c r="BF192" s="70"/>
      <c r="BG192" s="69" t="s">
        <v>119</v>
      </c>
      <c r="BH192" s="70" t="s">
        <v>134</v>
      </c>
      <c r="BI192" s="70"/>
      <c r="BJ192" s="70"/>
      <c r="BK192" s="72" t="s">
        <v>73</v>
      </c>
      <c r="BL192" s="72" t="s">
        <v>74</v>
      </c>
      <c r="BM192" s="49">
        <v>11</v>
      </c>
      <c r="BN192" s="60" t="s">
        <v>422</v>
      </c>
      <c r="BO192" s="36">
        <v>47</v>
      </c>
      <c r="BP192" s="61"/>
      <c r="BQ192" s="62"/>
      <c r="BR192" s="62"/>
      <c r="BS192" s="63"/>
      <c r="BT192" s="72" t="s">
        <v>105</v>
      </c>
    </row>
    <row r="193" spans="1:72" ht="22.5" customHeight="1">
      <c r="A193" s="46">
        <v>9</v>
      </c>
      <c r="B193" s="46">
        <v>429</v>
      </c>
      <c r="C193" s="83" t="s">
        <v>461</v>
      </c>
      <c r="D193" s="49">
        <v>3</v>
      </c>
      <c r="E193" s="49" t="str">
        <f t="shared" si="10"/>
        <v>1359FACC0311</v>
      </c>
      <c r="F193" s="50">
        <v>1359</v>
      </c>
      <c r="G193" s="69" t="s">
        <v>462</v>
      </c>
      <c r="H193" s="77" t="s">
        <v>111</v>
      </c>
      <c r="I193" s="69" t="s">
        <v>468</v>
      </c>
      <c r="J193" s="53"/>
      <c r="K193" s="53"/>
      <c r="L193" s="46"/>
      <c r="M193" s="69">
        <v>1</v>
      </c>
      <c r="N193" s="46"/>
      <c r="O193" s="46"/>
      <c r="P193" s="69"/>
      <c r="Q193" s="69"/>
      <c r="R193" s="69"/>
      <c r="S193" s="69">
        <v>1</v>
      </c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>
        <v>120</v>
      </c>
      <c r="AQ193" s="55">
        <f>VLOOKUP(E193,'[1]LopHocPhan'!C$2:F$1412,4,FALSE)</f>
        <v>100</v>
      </c>
      <c r="AR193" s="56">
        <f t="shared" si="11"/>
        <v>20</v>
      </c>
      <c r="AS193" s="55"/>
      <c r="AT193" s="55"/>
      <c r="AU193" s="55">
        <f t="shared" si="13"/>
        <v>100</v>
      </c>
      <c r="AV193" s="71" t="s">
        <v>76</v>
      </c>
      <c r="AW193" s="55">
        <v>3</v>
      </c>
      <c r="AX193" s="55" t="s">
        <v>208</v>
      </c>
      <c r="AY193" s="72"/>
      <c r="AZ193" s="72"/>
      <c r="BA193" s="69"/>
      <c r="BB193" s="77"/>
      <c r="BC193" s="69"/>
      <c r="BD193" s="70"/>
      <c r="BE193" s="70"/>
      <c r="BF193" s="70"/>
      <c r="BG193" s="69" t="s">
        <v>119</v>
      </c>
      <c r="BH193" s="70" t="s">
        <v>137</v>
      </c>
      <c r="BI193" s="70"/>
      <c r="BJ193" s="70"/>
      <c r="BK193" s="72" t="s">
        <v>73</v>
      </c>
      <c r="BL193" s="72" t="s">
        <v>74</v>
      </c>
      <c r="BM193" s="49">
        <v>11</v>
      </c>
      <c r="BN193" s="60" t="s">
        <v>422</v>
      </c>
      <c r="BO193" s="36">
        <v>47</v>
      </c>
      <c r="BP193" s="61"/>
      <c r="BQ193" s="62"/>
      <c r="BR193" s="62"/>
      <c r="BS193" s="63"/>
      <c r="BT193" s="72" t="s">
        <v>105</v>
      </c>
    </row>
    <row r="194" spans="1:72" ht="22.5" customHeight="1">
      <c r="A194" s="46">
        <v>10</v>
      </c>
      <c r="B194" s="46">
        <v>585</v>
      </c>
      <c r="C194" s="83" t="s">
        <v>461</v>
      </c>
      <c r="D194" s="49">
        <v>3</v>
      </c>
      <c r="E194" s="49" t="str">
        <f t="shared" si="10"/>
        <v>1360FACC0311</v>
      </c>
      <c r="F194" s="50">
        <v>1360</v>
      </c>
      <c r="G194" s="69" t="s">
        <v>462</v>
      </c>
      <c r="H194" s="49" t="s">
        <v>111</v>
      </c>
      <c r="I194" s="69" t="s">
        <v>469</v>
      </c>
      <c r="J194" s="53"/>
      <c r="K194" s="53"/>
      <c r="L194" s="46"/>
      <c r="M194" s="69">
        <v>1</v>
      </c>
      <c r="N194" s="46"/>
      <c r="O194" s="46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>
        <v>1</v>
      </c>
      <c r="AC194" s="70"/>
      <c r="AD194" s="70"/>
      <c r="AE194" s="69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>
        <v>140</v>
      </c>
      <c r="AQ194" s="55">
        <f>VLOOKUP(E194,'[1]LopHocPhan'!C$2:F$1412,4,FALSE)</f>
        <v>139</v>
      </c>
      <c r="AR194" s="56">
        <f t="shared" si="11"/>
        <v>1</v>
      </c>
      <c r="AS194" s="55"/>
      <c r="AT194" s="55"/>
      <c r="AU194" s="55">
        <f t="shared" si="13"/>
        <v>139</v>
      </c>
      <c r="AV194" s="71" t="s">
        <v>102</v>
      </c>
      <c r="AW194" s="55">
        <v>1</v>
      </c>
      <c r="AX194" s="55" t="s">
        <v>226</v>
      </c>
      <c r="AY194" s="72"/>
      <c r="AZ194" s="72" t="s">
        <v>470</v>
      </c>
      <c r="BA194" s="70"/>
      <c r="BB194" s="70"/>
      <c r="BC194" s="70"/>
      <c r="BD194" s="70"/>
      <c r="BE194" s="70" t="s">
        <v>115</v>
      </c>
      <c r="BF194" s="70" t="s">
        <v>158</v>
      </c>
      <c r="BG194" s="70"/>
      <c r="BH194" s="70"/>
      <c r="BI194" s="70"/>
      <c r="BJ194" s="70"/>
      <c r="BK194" s="72" t="s">
        <v>73</v>
      </c>
      <c r="BL194" s="72" t="s">
        <v>74</v>
      </c>
      <c r="BM194" s="49">
        <v>11</v>
      </c>
      <c r="BN194" s="60" t="s">
        <v>117</v>
      </c>
      <c r="BO194" s="36">
        <v>47</v>
      </c>
      <c r="BP194" s="61"/>
      <c r="BQ194" s="62"/>
      <c r="BR194" s="62"/>
      <c r="BS194" s="74"/>
      <c r="BT194" s="72" t="s">
        <v>105</v>
      </c>
    </row>
    <row r="195" spans="1:75" ht="22.5" customHeight="1">
      <c r="A195" s="46">
        <v>1</v>
      </c>
      <c r="B195" s="46">
        <v>169</v>
      </c>
      <c r="C195" s="64" t="s">
        <v>471</v>
      </c>
      <c r="D195" s="48">
        <v>3</v>
      </c>
      <c r="E195" s="49" t="str">
        <f t="shared" si="10"/>
        <v>1351EACC0411</v>
      </c>
      <c r="F195" s="50">
        <v>1351</v>
      </c>
      <c r="G195" s="51" t="s">
        <v>472</v>
      </c>
      <c r="H195" s="52" t="s">
        <v>111</v>
      </c>
      <c r="I195" s="53" t="s">
        <v>439</v>
      </c>
      <c r="J195" s="53"/>
      <c r="K195" s="53"/>
      <c r="L195" s="46">
        <v>1</v>
      </c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>
        <v>1</v>
      </c>
      <c r="AD195" s="46"/>
      <c r="AE195" s="53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54">
        <v>63</v>
      </c>
      <c r="AQ195" s="55">
        <f>VLOOKUP(E195,'[1]LopHocPhan'!C$2:F$1412,4,FALSE)</f>
        <v>63</v>
      </c>
      <c r="AR195" s="56">
        <f t="shared" si="11"/>
        <v>0</v>
      </c>
      <c r="AS195" s="55"/>
      <c r="AT195" s="55"/>
      <c r="AU195" s="55">
        <f t="shared" si="13"/>
        <v>63</v>
      </c>
      <c r="AV195" s="57" t="s">
        <v>68</v>
      </c>
      <c r="AW195" s="55">
        <v>1</v>
      </c>
      <c r="AX195" s="55" t="s">
        <v>135</v>
      </c>
      <c r="AY195" s="58"/>
      <c r="AZ195" s="58"/>
      <c r="BA195" s="46"/>
      <c r="BB195" s="46"/>
      <c r="BC195" s="46"/>
      <c r="BD195" s="46"/>
      <c r="BE195" s="46"/>
      <c r="BF195" s="46"/>
      <c r="BG195" s="46" t="s">
        <v>115</v>
      </c>
      <c r="BH195" s="46" t="s">
        <v>120</v>
      </c>
      <c r="BI195" s="46"/>
      <c r="BJ195" s="46"/>
      <c r="BK195" s="58" t="s">
        <v>73</v>
      </c>
      <c r="BL195" s="58" t="s">
        <v>74</v>
      </c>
      <c r="BM195" s="48">
        <v>12</v>
      </c>
      <c r="BN195" s="60"/>
      <c r="BO195" s="36">
        <v>46</v>
      </c>
      <c r="BP195" s="61"/>
      <c r="BQ195" s="62"/>
      <c r="BR195" s="62"/>
      <c r="BS195" s="63"/>
      <c r="BT195" s="58" t="s">
        <v>75</v>
      </c>
      <c r="BW195" s="38"/>
    </row>
    <row r="196" spans="1:75" ht="22.5" customHeight="1">
      <c r="A196" s="46">
        <v>2</v>
      </c>
      <c r="B196" s="46">
        <v>170</v>
      </c>
      <c r="C196" s="64" t="s">
        <v>471</v>
      </c>
      <c r="D196" s="48">
        <v>3</v>
      </c>
      <c r="E196" s="49" t="str">
        <f t="shared" si="10"/>
        <v>1352EACC0411</v>
      </c>
      <c r="F196" s="50">
        <v>1352</v>
      </c>
      <c r="G196" s="51" t="s">
        <v>472</v>
      </c>
      <c r="H196" s="52" t="s">
        <v>111</v>
      </c>
      <c r="I196" s="53" t="s">
        <v>439</v>
      </c>
      <c r="J196" s="53"/>
      <c r="K196" s="53"/>
      <c r="L196" s="46">
        <v>1</v>
      </c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>
        <v>1</v>
      </c>
      <c r="AD196" s="46"/>
      <c r="AE196" s="53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54">
        <v>63</v>
      </c>
      <c r="AQ196" s="55">
        <f>VLOOKUP(E196,'[1]LopHocPhan'!C$2:F$1412,4,FALSE)</f>
        <v>63</v>
      </c>
      <c r="AR196" s="56">
        <f t="shared" si="11"/>
        <v>0</v>
      </c>
      <c r="AS196" s="55"/>
      <c r="AT196" s="55"/>
      <c r="AU196" s="55">
        <f t="shared" si="13"/>
        <v>63</v>
      </c>
      <c r="AV196" s="57" t="s">
        <v>76</v>
      </c>
      <c r="AW196" s="55">
        <v>1</v>
      </c>
      <c r="AX196" s="55" t="s">
        <v>72</v>
      </c>
      <c r="AY196" s="58"/>
      <c r="AZ196" s="58"/>
      <c r="BA196" s="46"/>
      <c r="BB196" s="46"/>
      <c r="BC196" s="46"/>
      <c r="BD196" s="46"/>
      <c r="BE196" s="46"/>
      <c r="BF196" s="46"/>
      <c r="BG196" s="46" t="s">
        <v>115</v>
      </c>
      <c r="BH196" s="46" t="s">
        <v>427</v>
      </c>
      <c r="BI196" s="46"/>
      <c r="BJ196" s="46"/>
      <c r="BK196" s="58" t="s">
        <v>73</v>
      </c>
      <c r="BL196" s="58" t="s">
        <v>74</v>
      </c>
      <c r="BM196" s="48">
        <v>12</v>
      </c>
      <c r="BN196" s="60"/>
      <c r="BO196" s="36">
        <v>46</v>
      </c>
      <c r="BP196" s="61"/>
      <c r="BQ196" s="62"/>
      <c r="BR196" s="62"/>
      <c r="BS196" s="63"/>
      <c r="BT196" s="58" t="s">
        <v>75</v>
      </c>
      <c r="BW196" s="38"/>
    </row>
    <row r="197" spans="1:75" ht="22.5" customHeight="1">
      <c r="A197" s="46">
        <v>3</v>
      </c>
      <c r="B197" s="46">
        <v>171</v>
      </c>
      <c r="C197" s="64" t="s">
        <v>471</v>
      </c>
      <c r="D197" s="48">
        <v>3</v>
      </c>
      <c r="E197" s="49" t="str">
        <f t="shared" si="10"/>
        <v>1353EACC0411</v>
      </c>
      <c r="F197" s="50">
        <v>1353</v>
      </c>
      <c r="G197" s="51" t="s">
        <v>472</v>
      </c>
      <c r="H197" s="52" t="s">
        <v>111</v>
      </c>
      <c r="I197" s="53" t="s">
        <v>439</v>
      </c>
      <c r="J197" s="53"/>
      <c r="K197" s="53"/>
      <c r="L197" s="46">
        <v>1</v>
      </c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>
        <v>1</v>
      </c>
      <c r="AD197" s="46"/>
      <c r="AE197" s="53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54">
        <v>63</v>
      </c>
      <c r="AQ197" s="55">
        <f>VLOOKUP(E197,'[1]LopHocPhan'!C$2:F$1412,4,FALSE)</f>
        <v>62</v>
      </c>
      <c r="AR197" s="56">
        <f t="shared" si="11"/>
        <v>1</v>
      </c>
      <c r="AS197" s="55"/>
      <c r="AT197" s="55"/>
      <c r="AU197" s="55">
        <f t="shared" si="13"/>
        <v>62</v>
      </c>
      <c r="AV197" s="57" t="s">
        <v>80</v>
      </c>
      <c r="AW197" s="55">
        <v>1</v>
      </c>
      <c r="AX197" s="55" t="s">
        <v>118</v>
      </c>
      <c r="AY197" s="58"/>
      <c r="AZ197" s="58"/>
      <c r="BA197" s="46"/>
      <c r="BB197" s="46"/>
      <c r="BC197" s="46"/>
      <c r="BD197" s="46"/>
      <c r="BE197" s="46"/>
      <c r="BF197" s="46"/>
      <c r="BG197" s="46" t="s">
        <v>115</v>
      </c>
      <c r="BH197" s="46" t="s">
        <v>298</v>
      </c>
      <c r="BI197" s="46"/>
      <c r="BJ197" s="46"/>
      <c r="BK197" s="58" t="s">
        <v>73</v>
      </c>
      <c r="BL197" s="58" t="s">
        <v>74</v>
      </c>
      <c r="BM197" s="48">
        <v>12</v>
      </c>
      <c r="BN197" s="60"/>
      <c r="BO197" s="36">
        <v>46</v>
      </c>
      <c r="BP197" s="61"/>
      <c r="BQ197" s="62"/>
      <c r="BR197" s="62"/>
      <c r="BS197" s="63"/>
      <c r="BT197" s="58" t="s">
        <v>75</v>
      </c>
      <c r="BW197" s="38"/>
    </row>
    <row r="198" spans="1:75" ht="22.5" customHeight="1">
      <c r="A198" s="46">
        <v>4</v>
      </c>
      <c r="B198" s="46">
        <v>172</v>
      </c>
      <c r="C198" s="64" t="s">
        <v>471</v>
      </c>
      <c r="D198" s="48">
        <v>3</v>
      </c>
      <c r="E198" s="49" t="str">
        <f t="shared" si="10"/>
        <v>1354EACC0411</v>
      </c>
      <c r="F198" s="50">
        <v>1354</v>
      </c>
      <c r="G198" s="51" t="s">
        <v>472</v>
      </c>
      <c r="H198" s="52" t="s">
        <v>111</v>
      </c>
      <c r="I198" s="53" t="s">
        <v>439</v>
      </c>
      <c r="J198" s="53"/>
      <c r="K198" s="53"/>
      <c r="L198" s="46">
        <v>1</v>
      </c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>
        <v>1</v>
      </c>
      <c r="AD198" s="46"/>
      <c r="AE198" s="53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54">
        <v>63</v>
      </c>
      <c r="AQ198" s="55">
        <f>VLOOKUP(E198,'[1]LopHocPhan'!C$2:F$1412,4,FALSE)</f>
        <v>63</v>
      </c>
      <c r="AR198" s="56">
        <f t="shared" si="11"/>
        <v>0</v>
      </c>
      <c r="AS198" s="55"/>
      <c r="AT198" s="55"/>
      <c r="AU198" s="55">
        <f t="shared" si="13"/>
        <v>63</v>
      </c>
      <c r="AV198" s="57" t="s">
        <v>188</v>
      </c>
      <c r="AW198" s="55">
        <v>3</v>
      </c>
      <c r="AX198" s="55" t="s">
        <v>118</v>
      </c>
      <c r="AY198" s="58"/>
      <c r="AZ198" s="58"/>
      <c r="BA198" s="46"/>
      <c r="BB198" s="46"/>
      <c r="BC198" s="46"/>
      <c r="BD198" s="46"/>
      <c r="BE198" s="46"/>
      <c r="BF198" s="46"/>
      <c r="BG198" s="46"/>
      <c r="BH198" s="46"/>
      <c r="BI198" s="46" t="s">
        <v>119</v>
      </c>
      <c r="BJ198" s="46" t="s">
        <v>473</v>
      </c>
      <c r="BK198" s="58" t="s">
        <v>73</v>
      </c>
      <c r="BL198" s="58" t="s">
        <v>74</v>
      </c>
      <c r="BM198" s="48">
        <v>12</v>
      </c>
      <c r="BN198" s="60"/>
      <c r="BO198" s="36">
        <v>46</v>
      </c>
      <c r="BP198" s="61"/>
      <c r="BQ198" s="62"/>
      <c r="BR198" s="62"/>
      <c r="BS198" s="63"/>
      <c r="BT198" s="58" t="s">
        <v>75</v>
      </c>
      <c r="BW198" s="38"/>
    </row>
    <row r="199" spans="1:75" ht="22.5" customHeight="1">
      <c r="A199" s="46">
        <v>5</v>
      </c>
      <c r="B199" s="46">
        <v>173</v>
      </c>
      <c r="C199" s="64" t="s">
        <v>471</v>
      </c>
      <c r="D199" s="48">
        <v>3</v>
      </c>
      <c r="E199" s="49" t="str">
        <f t="shared" si="10"/>
        <v>1355EACC0411</v>
      </c>
      <c r="F199" s="50">
        <v>1355</v>
      </c>
      <c r="G199" s="51" t="s">
        <v>472</v>
      </c>
      <c r="H199" s="52" t="s">
        <v>111</v>
      </c>
      <c r="I199" s="53" t="s">
        <v>439</v>
      </c>
      <c r="J199" s="53"/>
      <c r="K199" s="53"/>
      <c r="L199" s="46">
        <v>1</v>
      </c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>
        <v>1</v>
      </c>
      <c r="AD199" s="46"/>
      <c r="AE199" s="53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54">
        <v>63</v>
      </c>
      <c r="AQ199" s="55">
        <f>VLOOKUP(E199,'[1]LopHocPhan'!C$2:F$1412,4,FALSE)</f>
        <v>62</v>
      </c>
      <c r="AR199" s="56">
        <f t="shared" si="11"/>
        <v>1</v>
      </c>
      <c r="AS199" s="55"/>
      <c r="AT199" s="55"/>
      <c r="AU199" s="55">
        <f t="shared" si="13"/>
        <v>62</v>
      </c>
      <c r="AV199" s="57" t="s">
        <v>91</v>
      </c>
      <c r="AW199" s="55">
        <v>3</v>
      </c>
      <c r="AX199" s="55" t="s">
        <v>124</v>
      </c>
      <c r="AY199" s="58"/>
      <c r="AZ199" s="58"/>
      <c r="BA199" s="46"/>
      <c r="BB199" s="46"/>
      <c r="BC199" s="46"/>
      <c r="BD199" s="46"/>
      <c r="BE199" s="46"/>
      <c r="BF199" s="46"/>
      <c r="BG199" s="46"/>
      <c r="BH199" s="46"/>
      <c r="BI199" s="46" t="s">
        <v>119</v>
      </c>
      <c r="BJ199" s="46" t="s">
        <v>199</v>
      </c>
      <c r="BK199" s="58" t="s">
        <v>73</v>
      </c>
      <c r="BL199" s="58" t="s">
        <v>74</v>
      </c>
      <c r="BM199" s="48">
        <v>12</v>
      </c>
      <c r="BN199" s="60"/>
      <c r="BO199" s="36">
        <v>46</v>
      </c>
      <c r="BP199" s="61"/>
      <c r="BQ199" s="62"/>
      <c r="BR199" s="62"/>
      <c r="BS199" s="63"/>
      <c r="BT199" s="58" t="s">
        <v>75</v>
      </c>
      <c r="BW199" s="38"/>
    </row>
    <row r="200" spans="1:75" ht="22.5" customHeight="1">
      <c r="A200" s="46">
        <v>6</v>
      </c>
      <c r="B200" s="46">
        <v>174</v>
      </c>
      <c r="C200" s="64" t="s">
        <v>471</v>
      </c>
      <c r="D200" s="48">
        <v>3</v>
      </c>
      <c r="E200" s="49" t="str">
        <f t="shared" si="10"/>
        <v>1356EACC0411</v>
      </c>
      <c r="F200" s="50">
        <v>1356</v>
      </c>
      <c r="G200" s="51" t="s">
        <v>472</v>
      </c>
      <c r="H200" s="52" t="s">
        <v>111</v>
      </c>
      <c r="I200" s="53" t="s">
        <v>439</v>
      </c>
      <c r="J200" s="53"/>
      <c r="K200" s="53"/>
      <c r="L200" s="46">
        <v>1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>
        <v>1</v>
      </c>
      <c r="AD200" s="46"/>
      <c r="AE200" s="53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54">
        <v>63</v>
      </c>
      <c r="AQ200" s="55">
        <f>VLOOKUP(E200,'[1]LopHocPhan'!C$2:F$1412,4,FALSE)</f>
        <v>62</v>
      </c>
      <c r="AR200" s="56">
        <f t="shared" si="11"/>
        <v>1</v>
      </c>
      <c r="AS200" s="55"/>
      <c r="AT200" s="55"/>
      <c r="AU200" s="55">
        <f t="shared" si="13"/>
        <v>62</v>
      </c>
      <c r="AV200" s="57" t="s">
        <v>96</v>
      </c>
      <c r="AW200" s="55">
        <v>3</v>
      </c>
      <c r="AX200" s="55" t="s">
        <v>118</v>
      </c>
      <c r="AY200" s="58"/>
      <c r="AZ200" s="58"/>
      <c r="BA200" s="46"/>
      <c r="BB200" s="46"/>
      <c r="BC200" s="46"/>
      <c r="BD200" s="46"/>
      <c r="BE200" s="46"/>
      <c r="BF200" s="46"/>
      <c r="BG200" s="46"/>
      <c r="BH200" s="46"/>
      <c r="BI200" s="46" t="s">
        <v>119</v>
      </c>
      <c r="BJ200" s="46" t="s">
        <v>164</v>
      </c>
      <c r="BK200" s="58" t="s">
        <v>73</v>
      </c>
      <c r="BL200" s="58" t="s">
        <v>74</v>
      </c>
      <c r="BM200" s="48">
        <v>12</v>
      </c>
      <c r="BN200" s="60"/>
      <c r="BO200" s="36">
        <v>46</v>
      </c>
      <c r="BP200" s="61"/>
      <c r="BQ200" s="62"/>
      <c r="BR200" s="62"/>
      <c r="BS200" s="63"/>
      <c r="BT200" s="58" t="s">
        <v>75</v>
      </c>
      <c r="BW200" s="38"/>
    </row>
    <row r="201" spans="1:75" ht="22.5" customHeight="1">
      <c r="A201" s="46">
        <v>7</v>
      </c>
      <c r="B201" s="46">
        <v>182</v>
      </c>
      <c r="C201" s="64" t="s">
        <v>474</v>
      </c>
      <c r="D201" s="65">
        <v>1</v>
      </c>
      <c r="E201" s="49" t="str">
        <f t="shared" si="10"/>
        <v>1351EACC1011</v>
      </c>
      <c r="F201" s="50">
        <v>1351</v>
      </c>
      <c r="G201" s="51" t="s">
        <v>475</v>
      </c>
      <c r="H201" s="52" t="s">
        <v>302</v>
      </c>
      <c r="I201" s="53" t="s">
        <v>439</v>
      </c>
      <c r="J201" s="53"/>
      <c r="K201" s="53"/>
      <c r="L201" s="46">
        <v>1</v>
      </c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>
        <v>1</v>
      </c>
      <c r="AD201" s="46"/>
      <c r="AE201" s="53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54">
        <v>110</v>
      </c>
      <c r="AQ201" s="55">
        <f>VLOOKUP(E201,'[1]LopHocPhan'!C$2:F$1412,4,FALSE)</f>
        <v>106</v>
      </c>
      <c r="AR201" s="56">
        <f t="shared" si="11"/>
        <v>4</v>
      </c>
      <c r="AS201" s="55"/>
      <c r="AT201" s="55"/>
      <c r="AU201" s="55">
        <f t="shared" si="13"/>
        <v>106</v>
      </c>
      <c r="AV201" s="57" t="s">
        <v>157</v>
      </c>
      <c r="AW201" s="55">
        <v>3</v>
      </c>
      <c r="AX201" s="55" t="s">
        <v>113</v>
      </c>
      <c r="AY201" s="58"/>
      <c r="AZ201" s="72" t="s">
        <v>476</v>
      </c>
      <c r="BA201" s="46" t="s">
        <v>119</v>
      </c>
      <c r="BB201" s="46" t="s">
        <v>118</v>
      </c>
      <c r="BC201" s="46"/>
      <c r="BD201" s="46"/>
      <c r="BE201" s="46"/>
      <c r="BF201" s="46"/>
      <c r="BG201" s="46"/>
      <c r="BH201" s="46"/>
      <c r="BI201" s="46"/>
      <c r="BJ201" s="46"/>
      <c r="BK201" s="58" t="s">
        <v>477</v>
      </c>
      <c r="BL201" s="58" t="s">
        <v>87</v>
      </c>
      <c r="BM201" s="48">
        <v>12</v>
      </c>
      <c r="BN201" s="60"/>
      <c r="BO201" s="36">
        <v>46</v>
      </c>
      <c r="BP201" s="61"/>
      <c r="BQ201" s="62"/>
      <c r="BR201" s="62"/>
      <c r="BS201" s="63"/>
      <c r="BT201" s="58" t="s">
        <v>75</v>
      </c>
      <c r="BW201" s="38"/>
    </row>
    <row r="202" spans="1:75" ht="22.5" customHeight="1">
      <c r="A202" s="46">
        <v>8</v>
      </c>
      <c r="B202" s="46">
        <v>183</v>
      </c>
      <c r="C202" s="64" t="s">
        <v>474</v>
      </c>
      <c r="D202" s="65">
        <v>1</v>
      </c>
      <c r="E202" s="49" t="str">
        <f aca="true" t="shared" si="14" ref="E202:E265">F202&amp;G202</f>
        <v>1352EACC1011</v>
      </c>
      <c r="F202" s="50">
        <v>1352</v>
      </c>
      <c r="G202" s="51" t="s">
        <v>475</v>
      </c>
      <c r="H202" s="52" t="s">
        <v>302</v>
      </c>
      <c r="I202" s="53" t="s">
        <v>439</v>
      </c>
      <c r="J202" s="53"/>
      <c r="K202" s="53"/>
      <c r="L202" s="46">
        <v>1</v>
      </c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>
        <v>1</v>
      </c>
      <c r="AD202" s="46"/>
      <c r="AE202" s="53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54">
        <v>110</v>
      </c>
      <c r="AQ202" s="55">
        <f>VLOOKUP(E202,'[1]LopHocPhan'!C$2:F$1412,4,FALSE)</f>
        <v>106</v>
      </c>
      <c r="AR202" s="56">
        <f t="shared" si="11"/>
        <v>4</v>
      </c>
      <c r="AS202" s="55"/>
      <c r="AT202" s="55"/>
      <c r="AU202" s="55">
        <f t="shared" si="13"/>
        <v>106</v>
      </c>
      <c r="AV202" s="57" t="s">
        <v>136</v>
      </c>
      <c r="AW202" s="55">
        <v>3</v>
      </c>
      <c r="AX202" s="55" t="s">
        <v>215</v>
      </c>
      <c r="AY202" s="58"/>
      <c r="AZ202" s="72" t="s">
        <v>478</v>
      </c>
      <c r="BA202" s="46" t="s">
        <v>119</v>
      </c>
      <c r="BB202" s="46" t="s">
        <v>174</v>
      </c>
      <c r="BC202" s="46"/>
      <c r="BD202" s="46"/>
      <c r="BE202" s="46"/>
      <c r="BF202" s="46"/>
      <c r="BG202" s="46"/>
      <c r="BH202" s="46"/>
      <c r="BI202" s="46"/>
      <c r="BJ202" s="46"/>
      <c r="BK202" s="58" t="s">
        <v>477</v>
      </c>
      <c r="BL202" s="58" t="s">
        <v>87</v>
      </c>
      <c r="BM202" s="48">
        <v>12</v>
      </c>
      <c r="BN202" s="60"/>
      <c r="BO202" s="36">
        <v>46</v>
      </c>
      <c r="BP202" s="61"/>
      <c r="BQ202" s="62"/>
      <c r="BR202" s="62"/>
      <c r="BS202" s="63"/>
      <c r="BT202" s="58" t="s">
        <v>75</v>
      </c>
      <c r="BW202" s="38"/>
    </row>
    <row r="203" spans="1:75" ht="22.5" customHeight="1">
      <c r="A203" s="46">
        <v>9</v>
      </c>
      <c r="B203" s="46">
        <v>184</v>
      </c>
      <c r="C203" s="64" t="s">
        <v>474</v>
      </c>
      <c r="D203" s="65">
        <v>1</v>
      </c>
      <c r="E203" s="49" t="str">
        <f t="shared" si="14"/>
        <v>1353EACC1011</v>
      </c>
      <c r="F203" s="50">
        <v>1353</v>
      </c>
      <c r="G203" s="51" t="s">
        <v>475</v>
      </c>
      <c r="H203" s="52" t="s">
        <v>302</v>
      </c>
      <c r="I203" s="53" t="s">
        <v>439</v>
      </c>
      <c r="J203" s="53"/>
      <c r="K203" s="53"/>
      <c r="L203" s="46">
        <v>1</v>
      </c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>
        <v>1</v>
      </c>
      <c r="AD203" s="46"/>
      <c r="AE203" s="53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54">
        <v>110</v>
      </c>
      <c r="AQ203" s="55">
        <f>VLOOKUP(E203,'[1]LopHocPhan'!C$2:F$1412,4,FALSE)</f>
        <v>105</v>
      </c>
      <c r="AR203" s="56">
        <f t="shared" si="11"/>
        <v>5</v>
      </c>
      <c r="AS203" s="55"/>
      <c r="AT203" s="55"/>
      <c r="AU203" s="55">
        <f t="shared" si="13"/>
        <v>105</v>
      </c>
      <c r="AV203" s="57" t="s">
        <v>173</v>
      </c>
      <c r="AW203" s="55">
        <v>3</v>
      </c>
      <c r="AX203" s="55" t="s">
        <v>215</v>
      </c>
      <c r="AY203" s="58"/>
      <c r="AZ203" s="72" t="s">
        <v>216</v>
      </c>
      <c r="BA203" s="46"/>
      <c r="BB203" s="46"/>
      <c r="BC203" s="46" t="s">
        <v>119</v>
      </c>
      <c r="BD203" s="46" t="s">
        <v>174</v>
      </c>
      <c r="BE203" s="46"/>
      <c r="BF203" s="46"/>
      <c r="BG203" s="46"/>
      <c r="BH203" s="46"/>
      <c r="BI203" s="46"/>
      <c r="BJ203" s="46"/>
      <c r="BK203" s="58" t="s">
        <v>477</v>
      </c>
      <c r="BL203" s="58" t="s">
        <v>87</v>
      </c>
      <c r="BM203" s="48">
        <v>12</v>
      </c>
      <c r="BN203" s="60"/>
      <c r="BO203" s="36">
        <v>46</v>
      </c>
      <c r="BP203" s="61"/>
      <c r="BQ203" s="62"/>
      <c r="BR203" s="62"/>
      <c r="BS203" s="63"/>
      <c r="BT203" s="58" t="s">
        <v>75</v>
      </c>
      <c r="BW203" s="38"/>
    </row>
    <row r="204" spans="1:75" ht="22.5" customHeight="1">
      <c r="A204" s="46">
        <v>10</v>
      </c>
      <c r="B204" s="46">
        <v>185</v>
      </c>
      <c r="C204" s="64" t="s">
        <v>474</v>
      </c>
      <c r="D204" s="65">
        <v>1</v>
      </c>
      <c r="E204" s="49" t="str">
        <f t="shared" si="14"/>
        <v>1354EACC1011</v>
      </c>
      <c r="F204" s="50">
        <v>1354</v>
      </c>
      <c r="G204" s="51" t="s">
        <v>475</v>
      </c>
      <c r="H204" s="52" t="s">
        <v>302</v>
      </c>
      <c r="I204" s="53" t="s">
        <v>439</v>
      </c>
      <c r="J204" s="53"/>
      <c r="K204" s="53"/>
      <c r="L204" s="46">
        <v>1</v>
      </c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>
        <v>1</v>
      </c>
      <c r="AD204" s="46"/>
      <c r="AE204" s="53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54">
        <v>60</v>
      </c>
      <c r="AQ204" s="55">
        <f>VLOOKUP(E204,'[1]LopHocPhan'!C$2:F$1412,4,FALSE)</f>
        <v>55</v>
      </c>
      <c r="AR204" s="56">
        <f t="shared" si="11"/>
        <v>5</v>
      </c>
      <c r="AS204" s="55"/>
      <c r="AT204" s="55"/>
      <c r="AU204" s="55">
        <f t="shared" si="13"/>
        <v>55</v>
      </c>
      <c r="AV204" s="57" t="s">
        <v>175</v>
      </c>
      <c r="AW204" s="55">
        <v>3</v>
      </c>
      <c r="AX204" s="55" t="s">
        <v>82</v>
      </c>
      <c r="AY204" s="58"/>
      <c r="AZ204" s="58"/>
      <c r="BA204" s="46"/>
      <c r="BB204" s="46"/>
      <c r="BC204" s="46" t="s">
        <v>119</v>
      </c>
      <c r="BD204" s="46" t="s">
        <v>199</v>
      </c>
      <c r="BE204" s="46"/>
      <c r="BF204" s="46"/>
      <c r="BG204" s="46"/>
      <c r="BH204" s="46"/>
      <c r="BI204" s="46"/>
      <c r="BJ204" s="46"/>
      <c r="BK204" s="58" t="s">
        <v>477</v>
      </c>
      <c r="BL204" s="58" t="s">
        <v>87</v>
      </c>
      <c r="BM204" s="48">
        <v>12</v>
      </c>
      <c r="BN204" s="60" t="s">
        <v>246</v>
      </c>
      <c r="BO204" s="36">
        <v>46</v>
      </c>
      <c r="BP204" s="61"/>
      <c r="BQ204" s="62"/>
      <c r="BR204" s="62"/>
      <c r="BS204" s="63"/>
      <c r="BT204" s="58" t="s">
        <v>75</v>
      </c>
      <c r="BW204" s="38"/>
    </row>
    <row r="205" spans="1:78" s="102" customFormat="1" ht="22.5" customHeight="1">
      <c r="A205" s="46">
        <v>23</v>
      </c>
      <c r="B205" s="46">
        <v>552</v>
      </c>
      <c r="C205" s="68" t="s">
        <v>479</v>
      </c>
      <c r="D205" s="49">
        <v>3</v>
      </c>
      <c r="E205" s="49" t="str">
        <f t="shared" si="14"/>
        <v>1351EACC1511</v>
      </c>
      <c r="F205" s="76">
        <v>1351</v>
      </c>
      <c r="G205" s="69" t="s">
        <v>480</v>
      </c>
      <c r="H205" s="49" t="s">
        <v>111</v>
      </c>
      <c r="I205" s="69" t="s">
        <v>446</v>
      </c>
      <c r="J205" s="53"/>
      <c r="K205" s="53"/>
      <c r="L205" s="46"/>
      <c r="M205" s="69">
        <v>1</v>
      </c>
      <c r="N205" s="46"/>
      <c r="O205" s="46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>
        <v>1</v>
      </c>
      <c r="AD205" s="70"/>
      <c r="AE205" s="69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>
        <v>60</v>
      </c>
      <c r="AQ205" s="55">
        <f>VLOOKUP(E205,'[1]LopHocPhan'!C$2:F$1412,4,FALSE)</f>
        <v>60</v>
      </c>
      <c r="AR205" s="56">
        <f t="shared" si="11"/>
        <v>0</v>
      </c>
      <c r="AS205" s="55"/>
      <c r="AT205" s="55"/>
      <c r="AU205" s="55">
        <f t="shared" si="13"/>
        <v>60</v>
      </c>
      <c r="AV205" s="71" t="s">
        <v>163</v>
      </c>
      <c r="AW205" s="55">
        <v>1</v>
      </c>
      <c r="AX205" s="55" t="s">
        <v>118</v>
      </c>
      <c r="AY205" s="72"/>
      <c r="AZ205" s="72"/>
      <c r="BA205" s="70"/>
      <c r="BB205" s="70"/>
      <c r="BC205" s="70"/>
      <c r="BD205" s="70"/>
      <c r="BE205" s="70" t="s">
        <v>115</v>
      </c>
      <c r="BF205" s="70" t="s">
        <v>481</v>
      </c>
      <c r="BG205" s="70"/>
      <c r="BH205" s="70"/>
      <c r="BI205" s="70"/>
      <c r="BJ205" s="70"/>
      <c r="BK205" s="72" t="s">
        <v>73</v>
      </c>
      <c r="BL205" s="72" t="s">
        <v>74</v>
      </c>
      <c r="BM205" s="49">
        <v>12</v>
      </c>
      <c r="BN205" s="60"/>
      <c r="BO205" s="36">
        <v>47</v>
      </c>
      <c r="BP205" s="61"/>
      <c r="BQ205" s="62"/>
      <c r="BR205" s="62"/>
      <c r="BS205" s="74"/>
      <c r="BT205" s="72" t="s">
        <v>105</v>
      </c>
      <c r="BU205" s="3"/>
      <c r="BV205" s="38"/>
      <c r="BW205" s="3"/>
      <c r="BX205" s="3"/>
      <c r="BY205" s="3"/>
      <c r="BZ205" s="3"/>
    </row>
    <row r="206" spans="1:78" s="102" customFormat="1" ht="22.5" customHeight="1">
      <c r="A206" s="46">
        <v>24</v>
      </c>
      <c r="B206" s="46">
        <v>553</v>
      </c>
      <c r="C206" s="68" t="s">
        <v>479</v>
      </c>
      <c r="D206" s="49">
        <v>3</v>
      </c>
      <c r="E206" s="49" t="str">
        <f t="shared" si="14"/>
        <v>1352EACC1511</v>
      </c>
      <c r="F206" s="76">
        <v>1352</v>
      </c>
      <c r="G206" s="69" t="s">
        <v>480</v>
      </c>
      <c r="H206" s="49" t="s">
        <v>111</v>
      </c>
      <c r="I206" s="69" t="s">
        <v>446</v>
      </c>
      <c r="J206" s="53"/>
      <c r="K206" s="53"/>
      <c r="L206" s="46"/>
      <c r="M206" s="69">
        <v>1</v>
      </c>
      <c r="N206" s="46"/>
      <c r="O206" s="46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>
        <v>1</v>
      </c>
      <c r="AD206" s="70"/>
      <c r="AE206" s="69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>
        <v>60</v>
      </c>
      <c r="AQ206" s="55">
        <f>VLOOKUP(E206,'[1]LopHocPhan'!C$2:F$1412,4,FALSE)</f>
        <v>60</v>
      </c>
      <c r="AR206" s="56">
        <f t="shared" si="11"/>
        <v>0</v>
      </c>
      <c r="AS206" s="55"/>
      <c r="AT206" s="55"/>
      <c r="AU206" s="55">
        <f t="shared" si="13"/>
        <v>60</v>
      </c>
      <c r="AV206" s="71" t="s">
        <v>163</v>
      </c>
      <c r="AW206" s="55">
        <v>1</v>
      </c>
      <c r="AX206" s="55" t="s">
        <v>174</v>
      </c>
      <c r="AY206" s="72"/>
      <c r="AZ206" s="72"/>
      <c r="BA206" s="70"/>
      <c r="BB206" s="70"/>
      <c r="BC206" s="70"/>
      <c r="BD206" s="70"/>
      <c r="BE206" s="70" t="s">
        <v>115</v>
      </c>
      <c r="BF206" s="70" t="s">
        <v>482</v>
      </c>
      <c r="BG206" s="70"/>
      <c r="BH206" s="70"/>
      <c r="BI206" s="70"/>
      <c r="BJ206" s="70"/>
      <c r="BK206" s="72" t="s">
        <v>73</v>
      </c>
      <c r="BL206" s="72" t="s">
        <v>74</v>
      </c>
      <c r="BM206" s="49">
        <v>12</v>
      </c>
      <c r="BN206" s="60"/>
      <c r="BO206" s="36">
        <v>47</v>
      </c>
      <c r="BP206" s="61"/>
      <c r="BQ206" s="62"/>
      <c r="BR206" s="62"/>
      <c r="BS206" s="74"/>
      <c r="BT206" s="72" t="s">
        <v>105</v>
      </c>
      <c r="BU206" s="3"/>
      <c r="BV206" s="3"/>
      <c r="BW206" s="3"/>
      <c r="BX206" s="3"/>
      <c r="BY206" s="3"/>
      <c r="BZ206" s="3"/>
    </row>
    <row r="207" spans="1:78" s="102" customFormat="1" ht="22.5" customHeight="1">
      <c r="A207" s="46">
        <v>25</v>
      </c>
      <c r="B207" s="46">
        <v>554</v>
      </c>
      <c r="C207" s="68" t="s">
        <v>479</v>
      </c>
      <c r="D207" s="49">
        <v>3</v>
      </c>
      <c r="E207" s="49" t="str">
        <f t="shared" si="14"/>
        <v>1353EACC1511</v>
      </c>
      <c r="F207" s="76">
        <v>1353</v>
      </c>
      <c r="G207" s="69" t="s">
        <v>480</v>
      </c>
      <c r="H207" s="49" t="s">
        <v>111</v>
      </c>
      <c r="I207" s="69" t="s">
        <v>446</v>
      </c>
      <c r="J207" s="53"/>
      <c r="K207" s="53"/>
      <c r="L207" s="46"/>
      <c r="M207" s="69">
        <v>1</v>
      </c>
      <c r="N207" s="46"/>
      <c r="O207" s="46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>
        <v>1</v>
      </c>
      <c r="AD207" s="70"/>
      <c r="AE207" s="69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>
        <v>60</v>
      </c>
      <c r="AQ207" s="55">
        <f>VLOOKUP(E207,'[1]LopHocPhan'!C$2:F$1412,4,FALSE)</f>
        <v>60</v>
      </c>
      <c r="AR207" s="56">
        <f aca="true" t="shared" si="15" ref="AR207:AR222">AP207-AQ207</f>
        <v>0</v>
      </c>
      <c r="AS207" s="55"/>
      <c r="AT207" s="55"/>
      <c r="AU207" s="55">
        <f t="shared" si="13"/>
        <v>60</v>
      </c>
      <c r="AV207" s="71" t="s">
        <v>76</v>
      </c>
      <c r="AW207" s="55">
        <v>3</v>
      </c>
      <c r="AX207" s="55" t="s">
        <v>94</v>
      </c>
      <c r="AY207" s="72"/>
      <c r="AZ207" s="72"/>
      <c r="BA207" s="70"/>
      <c r="BB207" s="70"/>
      <c r="BC207" s="70"/>
      <c r="BD207" s="70"/>
      <c r="BE207" s="70"/>
      <c r="BF207" s="70"/>
      <c r="BG207" s="70" t="s">
        <v>119</v>
      </c>
      <c r="BH207" s="70" t="s">
        <v>464</v>
      </c>
      <c r="BI207" s="70"/>
      <c r="BJ207" s="70"/>
      <c r="BK207" s="72" t="s">
        <v>73</v>
      </c>
      <c r="BL207" s="72" t="s">
        <v>74</v>
      </c>
      <c r="BM207" s="49">
        <v>12</v>
      </c>
      <c r="BN207" s="60"/>
      <c r="BO207" s="36">
        <v>47</v>
      </c>
      <c r="BP207" s="61"/>
      <c r="BQ207" s="62"/>
      <c r="BR207" s="62"/>
      <c r="BS207" s="103"/>
      <c r="BT207" s="72" t="s">
        <v>105</v>
      </c>
      <c r="BU207" s="3"/>
      <c r="BV207" s="3"/>
      <c r="BW207" s="3"/>
      <c r="BX207" s="3"/>
      <c r="BY207" s="3"/>
      <c r="BZ207" s="3"/>
    </row>
    <row r="208" spans="1:72" ht="22.5" customHeight="1">
      <c r="A208" s="46">
        <v>26</v>
      </c>
      <c r="B208" s="46">
        <v>555</v>
      </c>
      <c r="C208" s="68" t="s">
        <v>479</v>
      </c>
      <c r="D208" s="49">
        <v>3</v>
      </c>
      <c r="E208" s="49" t="str">
        <f t="shared" si="14"/>
        <v>1354EACC1511</v>
      </c>
      <c r="F208" s="76">
        <v>1354</v>
      </c>
      <c r="G208" s="69" t="s">
        <v>480</v>
      </c>
      <c r="H208" s="49" t="s">
        <v>111</v>
      </c>
      <c r="I208" s="69" t="s">
        <v>446</v>
      </c>
      <c r="J208" s="53"/>
      <c r="K208" s="53"/>
      <c r="L208" s="46"/>
      <c r="M208" s="69">
        <v>1</v>
      </c>
      <c r="N208" s="46"/>
      <c r="O208" s="46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>
        <v>1</v>
      </c>
      <c r="AD208" s="70"/>
      <c r="AE208" s="69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>
        <v>60</v>
      </c>
      <c r="AQ208" s="55">
        <f>VLOOKUP(E208,'[1]LopHocPhan'!C$2:F$1412,4,FALSE)</f>
        <v>60</v>
      </c>
      <c r="AR208" s="56">
        <f t="shared" si="15"/>
        <v>0</v>
      </c>
      <c r="AS208" s="55"/>
      <c r="AT208" s="55"/>
      <c r="AU208" s="55">
        <f t="shared" si="13"/>
        <v>60</v>
      </c>
      <c r="AV208" s="71" t="s">
        <v>76</v>
      </c>
      <c r="AW208" s="55">
        <v>3</v>
      </c>
      <c r="AX208" s="55" t="s">
        <v>99</v>
      </c>
      <c r="AY208" s="72"/>
      <c r="AZ208" s="72"/>
      <c r="BA208" s="70"/>
      <c r="BB208" s="70"/>
      <c r="BC208" s="70"/>
      <c r="BD208" s="70"/>
      <c r="BE208" s="70"/>
      <c r="BF208" s="70"/>
      <c r="BG208" s="70" t="s">
        <v>119</v>
      </c>
      <c r="BH208" s="70" t="s">
        <v>313</v>
      </c>
      <c r="BI208" s="70"/>
      <c r="BJ208" s="70"/>
      <c r="BK208" s="72" t="s">
        <v>73</v>
      </c>
      <c r="BL208" s="72" t="s">
        <v>74</v>
      </c>
      <c r="BM208" s="49">
        <v>12</v>
      </c>
      <c r="BN208" s="60"/>
      <c r="BO208" s="36">
        <v>47</v>
      </c>
      <c r="BP208" s="61"/>
      <c r="BQ208" s="62"/>
      <c r="BR208" s="62"/>
      <c r="BS208" s="74"/>
      <c r="BT208" s="72" t="s">
        <v>105</v>
      </c>
    </row>
    <row r="209" spans="1:72" ht="22.5" customHeight="1">
      <c r="A209" s="46">
        <v>27</v>
      </c>
      <c r="B209" s="46">
        <v>556</v>
      </c>
      <c r="C209" s="68" t="s">
        <v>479</v>
      </c>
      <c r="D209" s="49">
        <v>3</v>
      </c>
      <c r="E209" s="49" t="str">
        <f t="shared" si="14"/>
        <v>1355EACC1511</v>
      </c>
      <c r="F209" s="76">
        <v>1355</v>
      </c>
      <c r="G209" s="69" t="s">
        <v>480</v>
      </c>
      <c r="H209" s="49" t="s">
        <v>111</v>
      </c>
      <c r="I209" s="69" t="s">
        <v>446</v>
      </c>
      <c r="J209" s="53"/>
      <c r="K209" s="53"/>
      <c r="L209" s="46"/>
      <c r="M209" s="69">
        <v>1</v>
      </c>
      <c r="N209" s="46"/>
      <c r="O209" s="46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>
        <v>1</v>
      </c>
      <c r="AD209" s="70"/>
      <c r="AE209" s="69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>
        <v>60</v>
      </c>
      <c r="AQ209" s="55">
        <f>VLOOKUP(E209,'[1]LopHocPhan'!C$2:F$1412,4,FALSE)</f>
        <v>60</v>
      </c>
      <c r="AR209" s="56">
        <f t="shared" si="15"/>
        <v>0</v>
      </c>
      <c r="AS209" s="55"/>
      <c r="AT209" s="55"/>
      <c r="AU209" s="55">
        <f t="shared" si="13"/>
        <v>60</v>
      </c>
      <c r="AV209" s="71" t="s">
        <v>188</v>
      </c>
      <c r="AW209" s="55">
        <v>1</v>
      </c>
      <c r="AX209" s="55" t="s">
        <v>72</v>
      </c>
      <c r="AY209" s="72"/>
      <c r="AZ209" s="72"/>
      <c r="BA209" s="70"/>
      <c r="BB209" s="70"/>
      <c r="BC209" s="70"/>
      <c r="BD209" s="70"/>
      <c r="BE209" s="70"/>
      <c r="BF209" s="70"/>
      <c r="BG209" s="70"/>
      <c r="BH209" s="70"/>
      <c r="BI209" s="70" t="s">
        <v>115</v>
      </c>
      <c r="BJ209" s="70" t="s">
        <v>201</v>
      </c>
      <c r="BK209" s="72" t="s">
        <v>73</v>
      </c>
      <c r="BL209" s="72" t="s">
        <v>74</v>
      </c>
      <c r="BM209" s="49">
        <v>12</v>
      </c>
      <c r="BN209" s="60"/>
      <c r="BO209" s="36">
        <v>47</v>
      </c>
      <c r="BP209" s="61"/>
      <c r="BQ209" s="62"/>
      <c r="BR209" s="62"/>
      <c r="BS209" s="74"/>
      <c r="BT209" s="72" t="s">
        <v>105</v>
      </c>
    </row>
    <row r="210" spans="1:74" ht="22.5" customHeight="1">
      <c r="A210" s="46">
        <v>28</v>
      </c>
      <c r="B210" s="46">
        <v>557</v>
      </c>
      <c r="C210" s="68" t="s">
        <v>479</v>
      </c>
      <c r="D210" s="49">
        <v>3</v>
      </c>
      <c r="E210" s="49" t="str">
        <f t="shared" si="14"/>
        <v>1356EACC1511</v>
      </c>
      <c r="F210" s="76">
        <v>1356</v>
      </c>
      <c r="G210" s="69" t="s">
        <v>480</v>
      </c>
      <c r="H210" s="49" t="s">
        <v>111</v>
      </c>
      <c r="I210" s="69" t="s">
        <v>446</v>
      </c>
      <c r="J210" s="53"/>
      <c r="K210" s="53"/>
      <c r="L210" s="46"/>
      <c r="M210" s="69">
        <v>1</v>
      </c>
      <c r="N210" s="46"/>
      <c r="O210" s="46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>
        <v>1</v>
      </c>
      <c r="AD210" s="70"/>
      <c r="AE210" s="69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>
        <v>60</v>
      </c>
      <c r="AQ210" s="55">
        <f>VLOOKUP(E210,'[1]LopHocPhan'!C$2:F$1412,4,FALSE)</f>
        <v>59</v>
      </c>
      <c r="AR210" s="56">
        <f t="shared" si="15"/>
        <v>1</v>
      </c>
      <c r="AS210" s="55"/>
      <c r="AT210" s="55"/>
      <c r="AU210" s="55">
        <f t="shared" si="13"/>
        <v>59</v>
      </c>
      <c r="AV210" s="71" t="s">
        <v>188</v>
      </c>
      <c r="AW210" s="55">
        <v>1</v>
      </c>
      <c r="AX210" s="55" t="s">
        <v>79</v>
      </c>
      <c r="AY210" s="72"/>
      <c r="AZ210" s="72"/>
      <c r="BA210" s="70"/>
      <c r="BB210" s="70"/>
      <c r="BC210" s="70"/>
      <c r="BD210" s="70"/>
      <c r="BE210" s="70"/>
      <c r="BF210" s="70"/>
      <c r="BG210" s="70"/>
      <c r="BH210" s="70"/>
      <c r="BI210" s="70" t="s">
        <v>115</v>
      </c>
      <c r="BJ210" s="70" t="s">
        <v>483</v>
      </c>
      <c r="BK210" s="72" t="s">
        <v>73</v>
      </c>
      <c r="BL210" s="72" t="s">
        <v>74</v>
      </c>
      <c r="BM210" s="49">
        <v>12</v>
      </c>
      <c r="BN210" s="60"/>
      <c r="BO210" s="36">
        <v>47</v>
      </c>
      <c r="BP210" s="61"/>
      <c r="BQ210" s="62"/>
      <c r="BR210" s="62"/>
      <c r="BS210" s="89"/>
      <c r="BT210" s="72" t="s">
        <v>105</v>
      </c>
      <c r="BV210" s="38"/>
    </row>
    <row r="211" spans="1:74" ht="22.5" customHeight="1">
      <c r="A211" s="46">
        <v>29</v>
      </c>
      <c r="B211" s="46">
        <v>856</v>
      </c>
      <c r="C211" s="68" t="s">
        <v>484</v>
      </c>
      <c r="D211" s="49">
        <v>3</v>
      </c>
      <c r="E211" s="49" t="str">
        <f t="shared" si="14"/>
        <v>1351EACC1411</v>
      </c>
      <c r="F211" s="104" t="s">
        <v>485</v>
      </c>
      <c r="G211" s="77" t="s">
        <v>486</v>
      </c>
      <c r="H211" s="77" t="s">
        <v>111</v>
      </c>
      <c r="I211" s="69" t="s">
        <v>487</v>
      </c>
      <c r="J211" s="53"/>
      <c r="K211" s="53"/>
      <c r="L211" s="46"/>
      <c r="M211" s="69"/>
      <c r="N211" s="46">
        <v>1</v>
      </c>
      <c r="O211" s="46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>
        <v>1</v>
      </c>
      <c r="AD211" s="70"/>
      <c r="AE211" s="69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8">
        <v>120</v>
      </c>
      <c r="AQ211" s="55">
        <f>VLOOKUP(E211,'[1]LopHocPhan'!C$2:F$1412,4,FALSE)</f>
        <v>120</v>
      </c>
      <c r="AR211" s="56">
        <f t="shared" si="15"/>
        <v>0</v>
      </c>
      <c r="AS211" s="55"/>
      <c r="AT211" s="55"/>
      <c r="AU211" s="55">
        <f t="shared" si="13"/>
        <v>120</v>
      </c>
      <c r="AV211" s="71" t="s">
        <v>123</v>
      </c>
      <c r="AW211" s="55">
        <v>3</v>
      </c>
      <c r="AX211" s="55" t="s">
        <v>215</v>
      </c>
      <c r="AY211" s="72"/>
      <c r="AZ211" s="72" t="s">
        <v>249</v>
      </c>
      <c r="BA211" s="70"/>
      <c r="BB211" s="70"/>
      <c r="BC211" s="70"/>
      <c r="BD211" s="70"/>
      <c r="BE211" s="46" t="s">
        <v>119</v>
      </c>
      <c r="BF211" s="70" t="s">
        <v>318</v>
      </c>
      <c r="BG211" s="70"/>
      <c r="BH211" s="70"/>
      <c r="BI211" s="70"/>
      <c r="BJ211" s="70"/>
      <c r="BK211" s="72" t="s">
        <v>73</v>
      </c>
      <c r="BL211" s="72" t="s">
        <v>74</v>
      </c>
      <c r="BM211" s="49">
        <v>12</v>
      </c>
      <c r="BN211" s="60"/>
      <c r="BO211" s="61">
        <v>48</v>
      </c>
      <c r="BP211" s="61"/>
      <c r="BQ211" s="79"/>
      <c r="BR211" s="62"/>
      <c r="BS211" s="74"/>
      <c r="BT211" s="72" t="s">
        <v>105</v>
      </c>
      <c r="BV211" s="38"/>
    </row>
    <row r="212" spans="1:74" ht="22.5" customHeight="1">
      <c r="A212" s="46">
        <v>30</v>
      </c>
      <c r="B212" s="46">
        <v>857</v>
      </c>
      <c r="C212" s="68" t="s">
        <v>484</v>
      </c>
      <c r="D212" s="49">
        <v>3</v>
      </c>
      <c r="E212" s="49" t="str">
        <f t="shared" si="14"/>
        <v>1352EACC1411</v>
      </c>
      <c r="F212" s="104" t="s">
        <v>488</v>
      </c>
      <c r="G212" s="77" t="s">
        <v>486</v>
      </c>
      <c r="H212" s="77" t="s">
        <v>111</v>
      </c>
      <c r="I212" s="69" t="s">
        <v>487</v>
      </c>
      <c r="J212" s="53"/>
      <c r="K212" s="53"/>
      <c r="L212" s="46"/>
      <c r="M212" s="69"/>
      <c r="N212" s="46">
        <v>1</v>
      </c>
      <c r="O212" s="46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1</v>
      </c>
      <c r="AD212" s="70"/>
      <c r="AE212" s="69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8">
        <v>120</v>
      </c>
      <c r="AQ212" s="55">
        <f>VLOOKUP(E212,'[1]LopHocPhan'!C$2:F$1412,4,FALSE)</f>
        <v>120</v>
      </c>
      <c r="AR212" s="56">
        <f t="shared" si="15"/>
        <v>0</v>
      </c>
      <c r="AS212" s="55"/>
      <c r="AT212" s="55"/>
      <c r="AU212" s="55">
        <f t="shared" si="13"/>
        <v>120</v>
      </c>
      <c r="AV212" s="71" t="s">
        <v>123</v>
      </c>
      <c r="AW212" s="55">
        <v>3</v>
      </c>
      <c r="AX212" s="55" t="s">
        <v>256</v>
      </c>
      <c r="AY212" s="72"/>
      <c r="AZ212" s="72" t="s">
        <v>315</v>
      </c>
      <c r="BA212" s="70"/>
      <c r="BB212" s="70"/>
      <c r="BC212" s="70"/>
      <c r="BD212" s="70"/>
      <c r="BE212" s="46" t="s">
        <v>119</v>
      </c>
      <c r="BF212" s="70" t="s">
        <v>131</v>
      </c>
      <c r="BG212" s="70"/>
      <c r="BH212" s="70"/>
      <c r="BI212" s="70"/>
      <c r="BJ212" s="70"/>
      <c r="BK212" s="72" t="s">
        <v>73</v>
      </c>
      <c r="BL212" s="72" t="s">
        <v>74</v>
      </c>
      <c r="BM212" s="49">
        <v>12</v>
      </c>
      <c r="BN212" s="60"/>
      <c r="BO212" s="61">
        <v>48</v>
      </c>
      <c r="BP212" s="61"/>
      <c r="BQ212" s="79"/>
      <c r="BR212" s="62"/>
      <c r="BS212" s="74"/>
      <c r="BT212" s="72" t="s">
        <v>105</v>
      </c>
      <c r="BV212" s="38"/>
    </row>
    <row r="213" spans="1:74" ht="22.5" customHeight="1">
      <c r="A213" s="46">
        <v>31</v>
      </c>
      <c r="B213" s="46">
        <v>858</v>
      </c>
      <c r="C213" s="68" t="s">
        <v>484</v>
      </c>
      <c r="D213" s="49">
        <v>3</v>
      </c>
      <c r="E213" s="49" t="str">
        <f t="shared" si="14"/>
        <v>1353EACC1411</v>
      </c>
      <c r="F213" s="104" t="s">
        <v>489</v>
      </c>
      <c r="G213" s="77" t="s">
        <v>486</v>
      </c>
      <c r="H213" s="77" t="s">
        <v>111</v>
      </c>
      <c r="I213" s="69" t="s">
        <v>487</v>
      </c>
      <c r="J213" s="53"/>
      <c r="K213" s="53"/>
      <c r="L213" s="46"/>
      <c r="M213" s="69"/>
      <c r="N213" s="46">
        <v>1</v>
      </c>
      <c r="O213" s="46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>
        <v>1</v>
      </c>
      <c r="AD213" s="70"/>
      <c r="AE213" s="69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8">
        <v>120</v>
      </c>
      <c r="AQ213" s="55">
        <f>VLOOKUP(E213,'[1]LopHocPhan'!C$2:F$1412,4,FALSE)</f>
        <v>101</v>
      </c>
      <c r="AR213" s="56">
        <f t="shared" si="15"/>
        <v>19</v>
      </c>
      <c r="AS213" s="55"/>
      <c r="AT213" s="55"/>
      <c r="AU213" s="55">
        <f t="shared" si="13"/>
        <v>101</v>
      </c>
      <c r="AV213" s="71" t="s">
        <v>123</v>
      </c>
      <c r="AW213" s="55">
        <v>3</v>
      </c>
      <c r="AX213" s="55" t="s">
        <v>220</v>
      </c>
      <c r="AY213" s="72"/>
      <c r="AZ213" s="58" t="s">
        <v>490</v>
      </c>
      <c r="BA213" s="70"/>
      <c r="BB213" s="70"/>
      <c r="BC213" s="70"/>
      <c r="BD213" s="70"/>
      <c r="BE213" s="46" t="s">
        <v>119</v>
      </c>
      <c r="BF213" s="70" t="s">
        <v>135</v>
      </c>
      <c r="BG213" s="70"/>
      <c r="BH213" s="70"/>
      <c r="BI213" s="70"/>
      <c r="BJ213" s="70"/>
      <c r="BK213" s="72" t="s">
        <v>73</v>
      </c>
      <c r="BL213" s="72" t="s">
        <v>74</v>
      </c>
      <c r="BM213" s="49">
        <v>12</v>
      </c>
      <c r="BN213" s="60"/>
      <c r="BO213" s="61">
        <v>48</v>
      </c>
      <c r="BP213" s="61"/>
      <c r="BQ213" s="79"/>
      <c r="BR213" s="62"/>
      <c r="BS213" s="74"/>
      <c r="BT213" s="72" t="s">
        <v>105</v>
      </c>
      <c r="BV213" s="38"/>
    </row>
    <row r="214" spans="1:72" ht="22.5" customHeight="1">
      <c r="A214" s="46">
        <v>1</v>
      </c>
      <c r="B214" s="46">
        <v>202</v>
      </c>
      <c r="C214" s="64" t="s">
        <v>491</v>
      </c>
      <c r="D214" s="65">
        <v>3</v>
      </c>
      <c r="E214" s="49" t="str">
        <f t="shared" si="14"/>
        <v>1351ANST0611</v>
      </c>
      <c r="F214" s="50">
        <v>1351</v>
      </c>
      <c r="G214" s="51" t="s">
        <v>492</v>
      </c>
      <c r="H214" s="52" t="s">
        <v>111</v>
      </c>
      <c r="I214" s="53" t="s">
        <v>439</v>
      </c>
      <c r="J214" s="53"/>
      <c r="K214" s="53"/>
      <c r="L214" s="46">
        <v>1</v>
      </c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>
        <v>1</v>
      </c>
      <c r="AD214" s="46"/>
      <c r="AE214" s="53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54">
        <v>63</v>
      </c>
      <c r="AQ214" s="55">
        <f>VLOOKUP(E214,'[1]LopHocPhan'!C$2:F$1412,4,FALSE)</f>
        <v>63</v>
      </c>
      <c r="AR214" s="56">
        <f t="shared" si="15"/>
        <v>0</v>
      </c>
      <c r="AS214" s="55"/>
      <c r="AT214" s="55"/>
      <c r="AU214" s="55">
        <f t="shared" si="13"/>
        <v>63</v>
      </c>
      <c r="AV214" s="57" t="s">
        <v>123</v>
      </c>
      <c r="AW214" s="55">
        <v>3</v>
      </c>
      <c r="AX214" s="55" t="s">
        <v>124</v>
      </c>
      <c r="AY214" s="58"/>
      <c r="AZ214" s="58"/>
      <c r="BA214" s="46"/>
      <c r="BB214" s="46"/>
      <c r="BC214" s="46"/>
      <c r="BD214" s="46"/>
      <c r="BE214" s="46" t="s">
        <v>119</v>
      </c>
      <c r="BF214" s="46" t="s">
        <v>180</v>
      </c>
      <c r="BG214" s="46"/>
      <c r="BH214" s="46"/>
      <c r="BI214" s="46"/>
      <c r="BJ214" s="46"/>
      <c r="BK214" s="58" t="s">
        <v>73</v>
      </c>
      <c r="BL214" s="58" t="s">
        <v>74</v>
      </c>
      <c r="BM214" s="48">
        <v>13</v>
      </c>
      <c r="BN214" s="60"/>
      <c r="BO214" s="36">
        <v>46</v>
      </c>
      <c r="BP214" s="61"/>
      <c r="BQ214" s="62"/>
      <c r="BR214" s="62"/>
      <c r="BS214" s="63"/>
      <c r="BT214" s="58" t="s">
        <v>75</v>
      </c>
    </row>
    <row r="215" spans="1:72" ht="22.5" customHeight="1">
      <c r="A215" s="46">
        <v>2</v>
      </c>
      <c r="B215" s="46">
        <v>203</v>
      </c>
      <c r="C215" s="64" t="s">
        <v>491</v>
      </c>
      <c r="D215" s="65">
        <v>3</v>
      </c>
      <c r="E215" s="49" t="str">
        <f t="shared" si="14"/>
        <v>1352ANST0611</v>
      </c>
      <c r="F215" s="50">
        <v>1352</v>
      </c>
      <c r="G215" s="51" t="s">
        <v>492</v>
      </c>
      <c r="H215" s="52" t="s">
        <v>111</v>
      </c>
      <c r="I215" s="53" t="s">
        <v>439</v>
      </c>
      <c r="J215" s="53"/>
      <c r="K215" s="53"/>
      <c r="L215" s="46">
        <v>1</v>
      </c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>
        <v>1</v>
      </c>
      <c r="AD215" s="46"/>
      <c r="AE215" s="53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54">
        <v>63</v>
      </c>
      <c r="AQ215" s="55">
        <f>VLOOKUP(E215,'[1]LopHocPhan'!C$2:F$1412,4,FALSE)</f>
        <v>63</v>
      </c>
      <c r="AR215" s="56">
        <f t="shared" si="15"/>
        <v>0</v>
      </c>
      <c r="AS215" s="55"/>
      <c r="AT215" s="55"/>
      <c r="AU215" s="55">
        <f t="shared" si="13"/>
        <v>63</v>
      </c>
      <c r="AV215" s="105" t="s">
        <v>102</v>
      </c>
      <c r="AW215" s="55">
        <v>3</v>
      </c>
      <c r="AX215" s="55" t="s">
        <v>256</v>
      </c>
      <c r="AY215" s="58"/>
      <c r="AZ215" s="58"/>
      <c r="BA215" s="46"/>
      <c r="BB215" s="46"/>
      <c r="BC215" s="46"/>
      <c r="BD215" s="46"/>
      <c r="BE215" s="46" t="s">
        <v>119</v>
      </c>
      <c r="BF215" s="46" t="s">
        <v>184</v>
      </c>
      <c r="BG215" s="46"/>
      <c r="BH215" s="46"/>
      <c r="BI215" s="46"/>
      <c r="BJ215" s="46"/>
      <c r="BK215" s="58" t="s">
        <v>73</v>
      </c>
      <c r="BL215" s="58" t="s">
        <v>74</v>
      </c>
      <c r="BM215" s="48">
        <v>13</v>
      </c>
      <c r="BN215" s="60"/>
      <c r="BO215" s="36">
        <v>46</v>
      </c>
      <c r="BP215" s="61"/>
      <c r="BQ215" s="62"/>
      <c r="BR215" s="62"/>
      <c r="BS215" s="63"/>
      <c r="BT215" s="58" t="s">
        <v>75</v>
      </c>
    </row>
    <row r="216" spans="1:72" ht="22.5" customHeight="1">
      <c r="A216" s="46">
        <v>3</v>
      </c>
      <c r="B216" s="46">
        <v>204</v>
      </c>
      <c r="C216" s="64" t="s">
        <v>491</v>
      </c>
      <c r="D216" s="65">
        <v>3</v>
      </c>
      <c r="E216" s="49" t="str">
        <f t="shared" si="14"/>
        <v>1353ANST0611</v>
      </c>
      <c r="F216" s="50">
        <v>1353</v>
      </c>
      <c r="G216" s="51" t="s">
        <v>492</v>
      </c>
      <c r="H216" s="52" t="s">
        <v>111</v>
      </c>
      <c r="I216" s="53" t="s">
        <v>439</v>
      </c>
      <c r="J216" s="53"/>
      <c r="K216" s="53"/>
      <c r="L216" s="46">
        <v>1</v>
      </c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>
        <v>1</v>
      </c>
      <c r="AD216" s="46"/>
      <c r="AE216" s="53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54">
        <v>63</v>
      </c>
      <c r="AQ216" s="55">
        <f>VLOOKUP(E216,'[1]LopHocPhan'!C$2:F$1412,4,FALSE)</f>
        <v>63</v>
      </c>
      <c r="AR216" s="56">
        <f t="shared" si="15"/>
        <v>0</v>
      </c>
      <c r="AS216" s="55"/>
      <c r="AT216" s="55"/>
      <c r="AU216" s="55">
        <f t="shared" si="13"/>
        <v>63</v>
      </c>
      <c r="AV216" s="105" t="s">
        <v>163</v>
      </c>
      <c r="AW216" s="55">
        <v>3</v>
      </c>
      <c r="AX216" s="55" t="s">
        <v>125</v>
      </c>
      <c r="AY216" s="58"/>
      <c r="AZ216" s="58"/>
      <c r="BA216" s="46"/>
      <c r="BB216" s="46"/>
      <c r="BC216" s="46"/>
      <c r="BD216" s="46"/>
      <c r="BE216" s="46" t="s">
        <v>119</v>
      </c>
      <c r="BF216" s="46" t="s">
        <v>187</v>
      </c>
      <c r="BG216" s="46"/>
      <c r="BH216" s="46"/>
      <c r="BI216" s="46"/>
      <c r="BJ216" s="46"/>
      <c r="BK216" s="58" t="s">
        <v>73</v>
      </c>
      <c r="BL216" s="58" t="s">
        <v>74</v>
      </c>
      <c r="BM216" s="48">
        <v>13</v>
      </c>
      <c r="BN216" s="60"/>
      <c r="BO216" s="36">
        <v>46</v>
      </c>
      <c r="BP216" s="61"/>
      <c r="BQ216" s="62"/>
      <c r="BR216" s="62"/>
      <c r="BS216" s="63"/>
      <c r="BT216" s="58" t="s">
        <v>75</v>
      </c>
    </row>
    <row r="217" spans="1:72" ht="18.75" customHeight="1">
      <c r="A217" s="46">
        <v>4</v>
      </c>
      <c r="B217" s="46">
        <v>205</v>
      </c>
      <c r="C217" s="64" t="s">
        <v>491</v>
      </c>
      <c r="D217" s="65">
        <v>3</v>
      </c>
      <c r="E217" s="49" t="str">
        <f t="shared" si="14"/>
        <v>1354ANST0611</v>
      </c>
      <c r="F217" s="50">
        <v>1354</v>
      </c>
      <c r="G217" s="51" t="s">
        <v>492</v>
      </c>
      <c r="H217" s="52" t="s">
        <v>111</v>
      </c>
      <c r="I217" s="53" t="s">
        <v>439</v>
      </c>
      <c r="J217" s="53"/>
      <c r="K217" s="53"/>
      <c r="L217" s="46">
        <v>1</v>
      </c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>
        <v>1</v>
      </c>
      <c r="AD217" s="46"/>
      <c r="AE217" s="53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54">
        <v>63</v>
      </c>
      <c r="AQ217" s="55">
        <f>VLOOKUP(E217,'[1]LopHocPhan'!C$2:F$1412,4,FALSE)</f>
        <v>63</v>
      </c>
      <c r="AR217" s="56">
        <f t="shared" si="15"/>
        <v>0</v>
      </c>
      <c r="AS217" s="55"/>
      <c r="AT217" s="55"/>
      <c r="AU217" s="55">
        <f t="shared" si="13"/>
        <v>63</v>
      </c>
      <c r="AV217" s="57" t="s">
        <v>123</v>
      </c>
      <c r="AW217" s="55">
        <v>1</v>
      </c>
      <c r="AX217" s="55" t="s">
        <v>82</v>
      </c>
      <c r="AY217" s="58"/>
      <c r="AZ217" s="58"/>
      <c r="BA217" s="46"/>
      <c r="BB217" s="46"/>
      <c r="BC217" s="46"/>
      <c r="BD217" s="46"/>
      <c r="BE217" s="46" t="s">
        <v>115</v>
      </c>
      <c r="BF217" s="46" t="s">
        <v>199</v>
      </c>
      <c r="BG217" s="46"/>
      <c r="BH217" s="46"/>
      <c r="BI217" s="46"/>
      <c r="BJ217" s="46"/>
      <c r="BK217" s="58" t="s">
        <v>73</v>
      </c>
      <c r="BL217" s="58" t="s">
        <v>74</v>
      </c>
      <c r="BM217" s="48">
        <v>13</v>
      </c>
      <c r="BN217" s="60"/>
      <c r="BO217" s="36">
        <v>46</v>
      </c>
      <c r="BP217" s="61"/>
      <c r="BQ217" s="62"/>
      <c r="BR217" s="62"/>
      <c r="BS217" s="63"/>
      <c r="BT217" s="58" t="s">
        <v>75</v>
      </c>
    </row>
    <row r="218" spans="1:72" ht="18.75" customHeight="1">
      <c r="A218" s="46">
        <v>5</v>
      </c>
      <c r="B218" s="46">
        <v>206</v>
      </c>
      <c r="C218" s="64" t="s">
        <v>491</v>
      </c>
      <c r="D218" s="65">
        <v>3</v>
      </c>
      <c r="E218" s="49" t="str">
        <f t="shared" si="14"/>
        <v>1355ANST0611</v>
      </c>
      <c r="F218" s="50">
        <v>1355</v>
      </c>
      <c r="G218" s="51" t="s">
        <v>492</v>
      </c>
      <c r="H218" s="52" t="s">
        <v>111</v>
      </c>
      <c r="I218" s="53" t="s">
        <v>439</v>
      </c>
      <c r="J218" s="53"/>
      <c r="K218" s="53"/>
      <c r="L218" s="46">
        <v>1</v>
      </c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>
        <v>1</v>
      </c>
      <c r="AD218" s="46"/>
      <c r="AE218" s="53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54">
        <v>63</v>
      </c>
      <c r="AQ218" s="55">
        <f>VLOOKUP(E218,'[1]LopHocPhan'!C$2:F$1412,4,FALSE)</f>
        <v>63</v>
      </c>
      <c r="AR218" s="56">
        <f t="shared" si="15"/>
        <v>0</v>
      </c>
      <c r="AS218" s="55"/>
      <c r="AT218" s="55"/>
      <c r="AU218" s="55">
        <f t="shared" si="13"/>
        <v>63</v>
      </c>
      <c r="AV218" s="57" t="s">
        <v>102</v>
      </c>
      <c r="AW218" s="55">
        <v>1</v>
      </c>
      <c r="AX218" s="55" t="s">
        <v>174</v>
      </c>
      <c r="AY218" s="58"/>
      <c r="AZ218" s="58"/>
      <c r="BA218" s="46"/>
      <c r="BB218" s="46"/>
      <c r="BC218" s="46"/>
      <c r="BD218" s="46"/>
      <c r="BE218" s="46" t="s">
        <v>115</v>
      </c>
      <c r="BF218" s="46" t="s">
        <v>164</v>
      </c>
      <c r="BG218" s="46"/>
      <c r="BH218" s="46"/>
      <c r="BI218" s="46"/>
      <c r="BJ218" s="46"/>
      <c r="BK218" s="58" t="s">
        <v>73</v>
      </c>
      <c r="BL218" s="58" t="s">
        <v>74</v>
      </c>
      <c r="BM218" s="48">
        <v>13</v>
      </c>
      <c r="BN218" s="60"/>
      <c r="BO218" s="36">
        <v>46</v>
      </c>
      <c r="BP218" s="61"/>
      <c r="BQ218" s="62"/>
      <c r="BR218" s="62"/>
      <c r="BS218" s="63"/>
      <c r="BT218" s="58" t="s">
        <v>75</v>
      </c>
    </row>
    <row r="219" spans="1:72" ht="18.75" customHeight="1">
      <c r="A219" s="46">
        <v>6</v>
      </c>
      <c r="B219" s="46">
        <v>207</v>
      </c>
      <c r="C219" s="64" t="s">
        <v>491</v>
      </c>
      <c r="D219" s="65">
        <v>3</v>
      </c>
      <c r="E219" s="49" t="str">
        <f t="shared" si="14"/>
        <v>1356ANST0611</v>
      </c>
      <c r="F219" s="50">
        <v>1356</v>
      </c>
      <c r="G219" s="51" t="s">
        <v>492</v>
      </c>
      <c r="H219" s="52" t="s">
        <v>111</v>
      </c>
      <c r="I219" s="53" t="s">
        <v>439</v>
      </c>
      <c r="J219" s="53"/>
      <c r="K219" s="53"/>
      <c r="L219" s="46">
        <v>1</v>
      </c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>
        <v>1</v>
      </c>
      <c r="AD219" s="46"/>
      <c r="AE219" s="53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54">
        <v>63</v>
      </c>
      <c r="AQ219" s="55">
        <f>VLOOKUP(E219,'[1]LopHocPhan'!C$2:F$1412,4,FALSE)</f>
        <v>60</v>
      </c>
      <c r="AR219" s="56">
        <f t="shared" si="15"/>
        <v>3</v>
      </c>
      <c r="AS219" s="55"/>
      <c r="AT219" s="55"/>
      <c r="AU219" s="55">
        <f t="shared" si="13"/>
        <v>60</v>
      </c>
      <c r="AV219" s="57" t="s">
        <v>163</v>
      </c>
      <c r="AW219" s="55">
        <v>1</v>
      </c>
      <c r="AX219" s="55" t="s">
        <v>72</v>
      </c>
      <c r="AY219" s="58"/>
      <c r="AZ219" s="58"/>
      <c r="BA219" s="46"/>
      <c r="BB219" s="46"/>
      <c r="BC219" s="46"/>
      <c r="BD219" s="46"/>
      <c r="BE219" s="46" t="s">
        <v>115</v>
      </c>
      <c r="BF219" s="46" t="s">
        <v>201</v>
      </c>
      <c r="BG219" s="46"/>
      <c r="BH219" s="46"/>
      <c r="BI219" s="46"/>
      <c r="BJ219" s="46"/>
      <c r="BK219" s="58" t="s">
        <v>73</v>
      </c>
      <c r="BL219" s="58" t="s">
        <v>74</v>
      </c>
      <c r="BM219" s="48">
        <v>13</v>
      </c>
      <c r="BN219" s="60"/>
      <c r="BO219" s="36">
        <v>46</v>
      </c>
      <c r="BP219" s="61"/>
      <c r="BQ219" s="62"/>
      <c r="BR219" s="62"/>
      <c r="BS219" s="63"/>
      <c r="BT219" s="58" t="s">
        <v>75</v>
      </c>
    </row>
    <row r="220" spans="1:74" ht="18.75" customHeight="1">
      <c r="A220" s="46">
        <v>7</v>
      </c>
      <c r="B220" s="46">
        <v>389</v>
      </c>
      <c r="C220" s="51" t="s">
        <v>493</v>
      </c>
      <c r="D220" s="48">
        <v>2</v>
      </c>
      <c r="E220" s="49" t="str">
        <f t="shared" si="14"/>
        <v>1351ANST1221</v>
      </c>
      <c r="F220" s="50">
        <v>1351</v>
      </c>
      <c r="G220" s="51" t="s">
        <v>494</v>
      </c>
      <c r="H220" s="52" t="s">
        <v>66</v>
      </c>
      <c r="I220" s="53" t="s">
        <v>285</v>
      </c>
      <c r="J220" s="53"/>
      <c r="K220" s="53"/>
      <c r="L220" s="46">
        <v>1</v>
      </c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>
        <v>1</v>
      </c>
      <c r="AC220" s="46"/>
      <c r="AD220" s="46"/>
      <c r="AE220" s="53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54">
        <v>110</v>
      </c>
      <c r="AQ220" s="55">
        <f>VLOOKUP(E220,'[1]LopHocPhan'!C$2:F$1412,4,FALSE)</f>
        <v>100</v>
      </c>
      <c r="AR220" s="56">
        <f t="shared" si="15"/>
        <v>10</v>
      </c>
      <c r="AS220" s="55"/>
      <c r="AT220" s="55"/>
      <c r="AU220" s="55">
        <f t="shared" si="13"/>
        <v>100</v>
      </c>
      <c r="AV220" s="57" t="s">
        <v>80</v>
      </c>
      <c r="AW220" s="55">
        <v>2</v>
      </c>
      <c r="AX220" s="55" t="s">
        <v>106</v>
      </c>
      <c r="AY220" s="58"/>
      <c r="AZ220" s="58" t="s">
        <v>495</v>
      </c>
      <c r="BA220" s="46"/>
      <c r="BB220" s="46"/>
      <c r="BC220" s="46"/>
      <c r="BD220" s="46"/>
      <c r="BE220" s="46"/>
      <c r="BF220" s="46"/>
      <c r="BG220" s="46" t="s">
        <v>71</v>
      </c>
      <c r="BH220" s="46" t="s">
        <v>108</v>
      </c>
      <c r="BI220" s="46"/>
      <c r="BJ220" s="46"/>
      <c r="BK220" s="58" t="s">
        <v>73</v>
      </c>
      <c r="BL220" s="58" t="s">
        <v>74</v>
      </c>
      <c r="BM220" s="48">
        <v>13</v>
      </c>
      <c r="BN220" s="60"/>
      <c r="BO220" s="36">
        <v>46</v>
      </c>
      <c r="BP220" s="61"/>
      <c r="BQ220" s="62"/>
      <c r="BR220" s="62"/>
      <c r="BS220" s="63"/>
      <c r="BT220" s="58" t="s">
        <v>75</v>
      </c>
      <c r="BV220" s="38"/>
    </row>
    <row r="221" spans="1:72" ht="18.75" customHeight="1">
      <c r="A221" s="46">
        <v>8</v>
      </c>
      <c r="B221" s="46">
        <v>465</v>
      </c>
      <c r="C221" s="68" t="s">
        <v>496</v>
      </c>
      <c r="D221" s="49">
        <v>3</v>
      </c>
      <c r="E221" s="49" t="str">
        <f t="shared" si="14"/>
        <v>1351ANST1211</v>
      </c>
      <c r="F221" s="76">
        <v>1351</v>
      </c>
      <c r="G221" s="69" t="s">
        <v>497</v>
      </c>
      <c r="H221" s="77" t="s">
        <v>111</v>
      </c>
      <c r="I221" s="69" t="s">
        <v>443</v>
      </c>
      <c r="J221" s="53"/>
      <c r="K221" s="53"/>
      <c r="L221" s="46"/>
      <c r="M221" s="69">
        <v>1</v>
      </c>
      <c r="N221" s="46"/>
      <c r="O221" s="46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>
        <v>1</v>
      </c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>
        <v>121</v>
      </c>
      <c r="AQ221" s="55">
        <f>VLOOKUP(E221,'[1]LopHocPhan'!C$2:F$1412,4,FALSE)</f>
        <v>121</v>
      </c>
      <c r="AR221" s="56">
        <f t="shared" si="15"/>
        <v>0</v>
      </c>
      <c r="AS221" s="55"/>
      <c r="AT221" s="55"/>
      <c r="AU221" s="55">
        <f t="shared" si="13"/>
        <v>121</v>
      </c>
      <c r="AV221" s="71" t="s">
        <v>76</v>
      </c>
      <c r="AW221" s="55">
        <v>1</v>
      </c>
      <c r="AX221" s="55" t="s">
        <v>256</v>
      </c>
      <c r="AY221" s="72"/>
      <c r="AZ221" s="72" t="s">
        <v>498</v>
      </c>
      <c r="BA221" s="69"/>
      <c r="BB221" s="77"/>
      <c r="BC221" s="69"/>
      <c r="BD221" s="70"/>
      <c r="BE221" s="70"/>
      <c r="BF221" s="70"/>
      <c r="BG221" s="69" t="s">
        <v>115</v>
      </c>
      <c r="BH221" s="70" t="s">
        <v>331</v>
      </c>
      <c r="BI221" s="70"/>
      <c r="BJ221" s="70"/>
      <c r="BK221" s="72" t="s">
        <v>73</v>
      </c>
      <c r="BL221" s="72" t="s">
        <v>74</v>
      </c>
      <c r="BM221" s="49">
        <v>13</v>
      </c>
      <c r="BN221" s="60" t="s">
        <v>117</v>
      </c>
      <c r="BO221" s="36">
        <v>47</v>
      </c>
      <c r="BP221" s="61"/>
      <c r="BQ221" s="62"/>
      <c r="BR221" s="62"/>
      <c r="BS221" s="63"/>
      <c r="BT221" s="72" t="s">
        <v>105</v>
      </c>
    </row>
    <row r="222" spans="1:72" ht="18.75" customHeight="1">
      <c r="A222" s="46">
        <v>9</v>
      </c>
      <c r="B222" s="46">
        <v>466</v>
      </c>
      <c r="C222" s="68" t="s">
        <v>496</v>
      </c>
      <c r="D222" s="49">
        <v>3</v>
      </c>
      <c r="E222" s="49" t="str">
        <f t="shared" si="14"/>
        <v>1352ANST1211</v>
      </c>
      <c r="F222" s="76">
        <v>1352</v>
      </c>
      <c r="G222" s="69" t="s">
        <v>497</v>
      </c>
      <c r="H222" s="77" t="s">
        <v>111</v>
      </c>
      <c r="I222" s="69" t="s">
        <v>443</v>
      </c>
      <c r="J222" s="53"/>
      <c r="K222" s="53"/>
      <c r="L222" s="46"/>
      <c r="M222" s="69">
        <v>1</v>
      </c>
      <c r="N222" s="46"/>
      <c r="O222" s="46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>
        <v>1</v>
      </c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>
        <v>121</v>
      </c>
      <c r="AQ222" s="55">
        <f>VLOOKUP(E222,'[1]LopHocPhan'!C$2:F$1412,4,FALSE)</f>
        <v>120</v>
      </c>
      <c r="AR222" s="56">
        <f t="shared" si="15"/>
        <v>1</v>
      </c>
      <c r="AS222" s="55"/>
      <c r="AT222" s="55"/>
      <c r="AU222" s="55">
        <f t="shared" si="13"/>
        <v>120</v>
      </c>
      <c r="AV222" s="71" t="s">
        <v>76</v>
      </c>
      <c r="AW222" s="55">
        <v>1</v>
      </c>
      <c r="AX222" s="55" t="s">
        <v>220</v>
      </c>
      <c r="AY222" s="72"/>
      <c r="AZ222" s="72" t="s">
        <v>316</v>
      </c>
      <c r="BA222" s="69"/>
      <c r="BB222" s="77"/>
      <c r="BC222" s="69"/>
      <c r="BD222" s="70"/>
      <c r="BE222" s="70"/>
      <c r="BF222" s="70"/>
      <c r="BG222" s="69" t="s">
        <v>115</v>
      </c>
      <c r="BH222" s="70" t="s">
        <v>374</v>
      </c>
      <c r="BI222" s="70"/>
      <c r="BJ222" s="70"/>
      <c r="BK222" s="72" t="s">
        <v>73</v>
      </c>
      <c r="BL222" s="72" t="s">
        <v>74</v>
      </c>
      <c r="BM222" s="49">
        <v>13</v>
      </c>
      <c r="BN222" s="60" t="s">
        <v>422</v>
      </c>
      <c r="BO222" s="36">
        <v>47</v>
      </c>
      <c r="BP222" s="61"/>
      <c r="BQ222" s="62"/>
      <c r="BR222" s="62"/>
      <c r="BS222" s="63"/>
      <c r="BT222" s="72" t="s">
        <v>105</v>
      </c>
    </row>
    <row r="223" spans="1:74" ht="18.75" customHeight="1">
      <c r="A223" s="46">
        <v>10</v>
      </c>
      <c r="B223" s="46">
        <v>501</v>
      </c>
      <c r="C223" s="81" t="s">
        <v>499</v>
      </c>
      <c r="D223" s="70">
        <v>3</v>
      </c>
      <c r="E223" s="49" t="str">
        <f t="shared" si="14"/>
        <v>1351ANST0211</v>
      </c>
      <c r="F223" s="98">
        <v>1351</v>
      </c>
      <c r="G223" s="69" t="s">
        <v>500</v>
      </c>
      <c r="H223" s="73" t="s">
        <v>111</v>
      </c>
      <c r="I223" s="70" t="s">
        <v>385</v>
      </c>
      <c r="J223" s="53"/>
      <c r="K223" s="53"/>
      <c r="L223" s="46"/>
      <c r="M223" s="69">
        <v>1</v>
      </c>
      <c r="N223" s="46"/>
      <c r="O223" s="46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69"/>
      <c r="AF223" s="70">
        <v>1</v>
      </c>
      <c r="AG223" s="70"/>
      <c r="AH223" s="70"/>
      <c r="AI223" s="70"/>
      <c r="AJ223" s="70"/>
      <c r="AK223" s="70"/>
      <c r="AL223" s="70"/>
      <c r="AM223" s="70"/>
      <c r="AN223" s="70"/>
      <c r="AO223" s="70"/>
      <c r="AP223" s="70">
        <v>120</v>
      </c>
      <c r="AQ223" s="55">
        <f>VLOOKUP(E223,'[1]LopHocPhan'!C$2:F$1412,4,FALSE)</f>
        <v>120</v>
      </c>
      <c r="AR223" s="55"/>
      <c r="AS223" s="55" t="s">
        <v>501</v>
      </c>
      <c r="AT223" s="55"/>
      <c r="AU223" s="55">
        <v>110</v>
      </c>
      <c r="AV223" s="71" t="s">
        <v>84</v>
      </c>
      <c r="AW223" s="55">
        <v>3</v>
      </c>
      <c r="AX223" s="55" t="s">
        <v>220</v>
      </c>
      <c r="AY223" s="58"/>
      <c r="AZ223" s="58" t="s">
        <v>502</v>
      </c>
      <c r="BA223" s="70"/>
      <c r="BB223" s="70"/>
      <c r="BC223" s="70" t="s">
        <v>119</v>
      </c>
      <c r="BD223" s="70" t="s">
        <v>94</v>
      </c>
      <c r="BE223" s="70"/>
      <c r="BF223" s="70"/>
      <c r="BG223" s="70"/>
      <c r="BH223" s="70"/>
      <c r="BI223" s="70"/>
      <c r="BJ223" s="70"/>
      <c r="BK223" s="72" t="s">
        <v>73</v>
      </c>
      <c r="BL223" s="58" t="s">
        <v>87</v>
      </c>
      <c r="BM223" s="49">
        <v>13</v>
      </c>
      <c r="BN223" s="60"/>
      <c r="BO223" s="36">
        <v>47</v>
      </c>
      <c r="BP223" s="61"/>
      <c r="BQ223" s="62"/>
      <c r="BR223" s="62"/>
      <c r="BS223" s="82"/>
      <c r="BT223" s="72" t="s">
        <v>105</v>
      </c>
      <c r="BV223" s="38"/>
    </row>
    <row r="224" spans="1:75" ht="18.75" customHeight="1">
      <c r="A224" s="46">
        <v>11</v>
      </c>
      <c r="B224" s="46">
        <v>560</v>
      </c>
      <c r="C224" s="68" t="s">
        <v>496</v>
      </c>
      <c r="D224" s="49">
        <v>3</v>
      </c>
      <c r="E224" s="49" t="str">
        <f t="shared" si="14"/>
        <v>1353ANST1211</v>
      </c>
      <c r="F224" s="76">
        <v>1353</v>
      </c>
      <c r="G224" s="69" t="s">
        <v>497</v>
      </c>
      <c r="H224" s="49" t="s">
        <v>111</v>
      </c>
      <c r="I224" s="70" t="s">
        <v>446</v>
      </c>
      <c r="J224" s="53"/>
      <c r="K224" s="53"/>
      <c r="L224" s="46"/>
      <c r="M224" s="69">
        <v>1</v>
      </c>
      <c r="N224" s="46"/>
      <c r="O224" s="46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>
        <v>1</v>
      </c>
      <c r="AD224" s="70"/>
      <c r="AE224" s="69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>
        <v>120</v>
      </c>
      <c r="AQ224" s="55">
        <f>VLOOKUP(E224,'[1]LopHocPhan'!C$2:F$1412,4,FALSE)</f>
        <v>117</v>
      </c>
      <c r="AR224" s="56">
        <f>AP224-AQ224</f>
        <v>3</v>
      </c>
      <c r="AS224" s="55"/>
      <c r="AT224" s="55"/>
      <c r="AU224" s="55">
        <f aca="true" t="shared" si="16" ref="AU224:AU230">AQ224</f>
        <v>117</v>
      </c>
      <c r="AV224" s="71" t="s">
        <v>140</v>
      </c>
      <c r="AW224" s="55">
        <v>2</v>
      </c>
      <c r="AX224" s="55" t="s">
        <v>77</v>
      </c>
      <c r="AY224" s="72"/>
      <c r="AZ224" s="72" t="s">
        <v>503</v>
      </c>
      <c r="BA224" s="70" t="s">
        <v>71</v>
      </c>
      <c r="BB224" s="70" t="s">
        <v>402</v>
      </c>
      <c r="BC224" s="70" t="s">
        <v>71</v>
      </c>
      <c r="BD224" s="70" t="s">
        <v>94</v>
      </c>
      <c r="BE224" s="70"/>
      <c r="BF224" s="70"/>
      <c r="BG224" s="70"/>
      <c r="BH224" s="70"/>
      <c r="BI224" s="70"/>
      <c r="BJ224" s="70"/>
      <c r="BK224" s="72" t="s">
        <v>73</v>
      </c>
      <c r="BL224" s="72" t="s">
        <v>504</v>
      </c>
      <c r="BM224" s="49">
        <v>13</v>
      </c>
      <c r="BN224" s="60"/>
      <c r="BO224" s="36">
        <v>47</v>
      </c>
      <c r="BP224" s="61"/>
      <c r="BQ224" s="62"/>
      <c r="BR224" s="62"/>
      <c r="BS224" s="74"/>
      <c r="BT224" s="72" t="s">
        <v>105</v>
      </c>
      <c r="BW224" s="38"/>
    </row>
    <row r="225" spans="1:75" ht="18.75" customHeight="1">
      <c r="A225" s="46">
        <v>12</v>
      </c>
      <c r="B225" s="46">
        <v>561</v>
      </c>
      <c r="C225" s="68" t="s">
        <v>496</v>
      </c>
      <c r="D225" s="49">
        <v>3</v>
      </c>
      <c r="E225" s="49" t="str">
        <f t="shared" si="14"/>
        <v>1354ANST1211</v>
      </c>
      <c r="F225" s="76">
        <v>1354</v>
      </c>
      <c r="G225" s="69" t="s">
        <v>497</v>
      </c>
      <c r="H225" s="49" t="s">
        <v>111</v>
      </c>
      <c r="I225" s="70" t="s">
        <v>446</v>
      </c>
      <c r="J225" s="53"/>
      <c r="K225" s="53"/>
      <c r="L225" s="46"/>
      <c r="M225" s="69">
        <v>1</v>
      </c>
      <c r="N225" s="46"/>
      <c r="O225" s="46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>
        <v>1</v>
      </c>
      <c r="AD225" s="70"/>
      <c r="AE225" s="69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>
        <v>120</v>
      </c>
      <c r="AQ225" s="55">
        <f>VLOOKUP(E225,'[1]LopHocPhan'!C$2:F$1412,4,FALSE)</f>
        <v>120</v>
      </c>
      <c r="AR225" s="56">
        <f>AP225-AQ225</f>
        <v>0</v>
      </c>
      <c r="AS225" s="55"/>
      <c r="AT225" s="55"/>
      <c r="AU225" s="55">
        <f t="shared" si="16"/>
        <v>120</v>
      </c>
      <c r="AV225" s="71" t="s">
        <v>140</v>
      </c>
      <c r="AW225" s="55">
        <v>4</v>
      </c>
      <c r="AX225" s="55" t="s">
        <v>106</v>
      </c>
      <c r="AY225" s="72"/>
      <c r="AZ225" s="72" t="s">
        <v>107</v>
      </c>
      <c r="BA225" s="70" t="s">
        <v>93</v>
      </c>
      <c r="BB225" s="70" t="s">
        <v>99</v>
      </c>
      <c r="BC225" s="70" t="s">
        <v>93</v>
      </c>
      <c r="BD225" s="70" t="s">
        <v>108</v>
      </c>
      <c r="BE225" s="70"/>
      <c r="BF225" s="70"/>
      <c r="BG225" s="70"/>
      <c r="BH225" s="70"/>
      <c r="BI225" s="70"/>
      <c r="BJ225" s="70"/>
      <c r="BK225" s="72" t="s">
        <v>73</v>
      </c>
      <c r="BL225" s="72" t="s">
        <v>504</v>
      </c>
      <c r="BM225" s="49">
        <v>13</v>
      </c>
      <c r="BN225" s="60"/>
      <c r="BO225" s="36">
        <v>47</v>
      </c>
      <c r="BP225" s="61"/>
      <c r="BQ225" s="62"/>
      <c r="BR225" s="62"/>
      <c r="BS225" s="74"/>
      <c r="BT225" s="72" t="s">
        <v>105</v>
      </c>
      <c r="BW225" s="38"/>
    </row>
    <row r="226" spans="1:72" ht="18.75" customHeight="1">
      <c r="A226" s="46">
        <v>13</v>
      </c>
      <c r="B226" s="46">
        <v>562</v>
      </c>
      <c r="C226" s="68" t="s">
        <v>496</v>
      </c>
      <c r="D226" s="49">
        <v>3</v>
      </c>
      <c r="E226" s="49" t="str">
        <f t="shared" si="14"/>
        <v>1355ANST1211</v>
      </c>
      <c r="F226" s="76">
        <v>1355</v>
      </c>
      <c r="G226" s="69" t="s">
        <v>497</v>
      </c>
      <c r="H226" s="49" t="s">
        <v>111</v>
      </c>
      <c r="I226" s="70" t="s">
        <v>446</v>
      </c>
      <c r="J226" s="53"/>
      <c r="K226" s="53"/>
      <c r="L226" s="46"/>
      <c r="M226" s="69">
        <v>1</v>
      </c>
      <c r="N226" s="46"/>
      <c r="O226" s="46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>
        <v>1</v>
      </c>
      <c r="AD226" s="70"/>
      <c r="AE226" s="69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>
        <v>120</v>
      </c>
      <c r="AQ226" s="55">
        <f>VLOOKUP(E226,'[1]LopHocPhan'!C$2:F$1412,4,FALSE)</f>
        <v>119</v>
      </c>
      <c r="AR226" s="56">
        <f>AP226-AQ226</f>
        <v>1</v>
      </c>
      <c r="AS226" s="55"/>
      <c r="AT226" s="55"/>
      <c r="AU226" s="55">
        <f t="shared" si="16"/>
        <v>119</v>
      </c>
      <c r="AV226" s="71" t="s">
        <v>140</v>
      </c>
      <c r="AW226" s="55">
        <v>4</v>
      </c>
      <c r="AX226" s="55" t="s">
        <v>141</v>
      </c>
      <c r="AY226" s="72"/>
      <c r="AZ226" s="72" t="s">
        <v>225</v>
      </c>
      <c r="BA226" s="70" t="s">
        <v>93</v>
      </c>
      <c r="BB226" s="70" t="s">
        <v>104</v>
      </c>
      <c r="BC226" s="70" t="s">
        <v>93</v>
      </c>
      <c r="BD226" s="70" t="s">
        <v>155</v>
      </c>
      <c r="BE226" s="70"/>
      <c r="BF226" s="70"/>
      <c r="BG226" s="70"/>
      <c r="BH226" s="70"/>
      <c r="BI226" s="70"/>
      <c r="BJ226" s="70"/>
      <c r="BK226" s="72" t="s">
        <v>73</v>
      </c>
      <c r="BL226" s="72" t="s">
        <v>504</v>
      </c>
      <c r="BM226" s="49">
        <v>13</v>
      </c>
      <c r="BN226" s="60"/>
      <c r="BO226" s="36">
        <v>47</v>
      </c>
      <c r="BP226" s="61"/>
      <c r="BQ226" s="62"/>
      <c r="BR226" s="62"/>
      <c r="BS226" s="74"/>
      <c r="BT226" s="72" t="s">
        <v>105</v>
      </c>
    </row>
    <row r="227" spans="1:72" ht="18.75" customHeight="1">
      <c r="A227" s="46">
        <v>14</v>
      </c>
      <c r="B227" s="46">
        <v>669</v>
      </c>
      <c r="C227" s="75" t="s">
        <v>505</v>
      </c>
      <c r="D227" s="73">
        <v>3</v>
      </c>
      <c r="E227" s="49" t="str">
        <f t="shared" si="14"/>
        <v>1352ANST0211</v>
      </c>
      <c r="F227" s="101">
        <v>1352</v>
      </c>
      <c r="G227" s="69" t="s">
        <v>500</v>
      </c>
      <c r="H227" s="49" t="s">
        <v>111</v>
      </c>
      <c r="I227" s="69" t="s">
        <v>210</v>
      </c>
      <c r="J227" s="53"/>
      <c r="K227" s="53"/>
      <c r="L227" s="46"/>
      <c r="M227" s="69">
        <v>1</v>
      </c>
      <c r="N227" s="46"/>
      <c r="O227" s="46"/>
      <c r="P227" s="70"/>
      <c r="Q227" s="70"/>
      <c r="R227" s="70"/>
      <c r="S227" s="70"/>
      <c r="T227" s="70"/>
      <c r="U227" s="70"/>
      <c r="V227" s="70"/>
      <c r="W227" s="70"/>
      <c r="X227" s="70">
        <v>1</v>
      </c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>
        <v>110</v>
      </c>
      <c r="AQ227" s="55">
        <f>VLOOKUP(E227,'[1]LopHocPhan'!C$2:F$1412,4,FALSE)</f>
        <v>110</v>
      </c>
      <c r="AR227" s="55"/>
      <c r="AS227" s="55"/>
      <c r="AT227" s="55"/>
      <c r="AU227" s="55">
        <f t="shared" si="16"/>
        <v>110</v>
      </c>
      <c r="AV227" s="71" t="s">
        <v>188</v>
      </c>
      <c r="AW227" s="55">
        <v>3</v>
      </c>
      <c r="AX227" s="55" t="s">
        <v>113</v>
      </c>
      <c r="AY227" s="72"/>
      <c r="AZ227" s="58" t="s">
        <v>506</v>
      </c>
      <c r="BA227" s="70"/>
      <c r="BB227" s="70"/>
      <c r="BC227" s="70"/>
      <c r="BD227" s="70"/>
      <c r="BE227" s="70"/>
      <c r="BF227" s="70"/>
      <c r="BG227" s="70"/>
      <c r="BH227" s="70"/>
      <c r="BI227" s="70" t="s">
        <v>119</v>
      </c>
      <c r="BJ227" s="70" t="s">
        <v>204</v>
      </c>
      <c r="BK227" s="72" t="s">
        <v>73</v>
      </c>
      <c r="BL227" s="72" t="s">
        <v>74</v>
      </c>
      <c r="BM227" s="49">
        <v>13</v>
      </c>
      <c r="BN227" s="60"/>
      <c r="BO227" s="36">
        <v>47</v>
      </c>
      <c r="BP227" s="61"/>
      <c r="BQ227" s="62"/>
      <c r="BR227" s="62"/>
      <c r="BS227" s="74"/>
      <c r="BT227" s="72" t="s">
        <v>105</v>
      </c>
    </row>
    <row r="228" spans="1:74" ht="18.75" customHeight="1">
      <c r="A228" s="46">
        <v>15</v>
      </c>
      <c r="B228" s="46">
        <v>762</v>
      </c>
      <c r="C228" s="68" t="s">
        <v>505</v>
      </c>
      <c r="D228" s="49">
        <v>3</v>
      </c>
      <c r="E228" s="49" t="str">
        <f t="shared" si="14"/>
        <v>1353ANST0211</v>
      </c>
      <c r="F228" s="98">
        <v>1353</v>
      </c>
      <c r="G228" s="77" t="s">
        <v>500</v>
      </c>
      <c r="H228" s="77" t="s">
        <v>111</v>
      </c>
      <c r="I228" s="69" t="s">
        <v>507</v>
      </c>
      <c r="J228" s="53"/>
      <c r="K228" s="53"/>
      <c r="L228" s="46"/>
      <c r="M228" s="69"/>
      <c r="N228" s="46">
        <v>1</v>
      </c>
      <c r="O228" s="46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>
        <v>1</v>
      </c>
      <c r="AE228" s="69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8">
        <v>120</v>
      </c>
      <c r="AQ228" s="55">
        <f>VLOOKUP(E228,'[1]LopHocPhan'!C$2:F$1412,4,FALSE)</f>
        <v>120</v>
      </c>
      <c r="AR228" s="56">
        <f>AP228-AQ228</f>
        <v>0</v>
      </c>
      <c r="AS228" s="55"/>
      <c r="AT228" s="55"/>
      <c r="AU228" s="55">
        <f t="shared" si="16"/>
        <v>120</v>
      </c>
      <c r="AV228" s="71" t="s">
        <v>188</v>
      </c>
      <c r="AW228" s="55">
        <v>1</v>
      </c>
      <c r="AX228" s="55" t="s">
        <v>141</v>
      </c>
      <c r="AY228" s="72"/>
      <c r="AZ228" s="72" t="s">
        <v>142</v>
      </c>
      <c r="BA228" s="70"/>
      <c r="BB228" s="70"/>
      <c r="BC228" s="70"/>
      <c r="BD228" s="70"/>
      <c r="BE228" s="70"/>
      <c r="BF228" s="70"/>
      <c r="BG228" s="70"/>
      <c r="BH228" s="70"/>
      <c r="BI228" s="46" t="s">
        <v>115</v>
      </c>
      <c r="BJ228" s="70" t="s">
        <v>99</v>
      </c>
      <c r="BK228" s="72" t="s">
        <v>73</v>
      </c>
      <c r="BL228" s="72" t="s">
        <v>74</v>
      </c>
      <c r="BM228" s="49">
        <v>13</v>
      </c>
      <c r="BN228" s="60"/>
      <c r="BO228" s="61">
        <v>48</v>
      </c>
      <c r="BP228" s="61"/>
      <c r="BQ228" s="79"/>
      <c r="BR228" s="62"/>
      <c r="BS228" s="74"/>
      <c r="BT228" s="72" t="s">
        <v>105</v>
      </c>
      <c r="BV228" s="38"/>
    </row>
    <row r="229" spans="1:74" ht="18.75" customHeight="1">
      <c r="A229" s="46">
        <v>16</v>
      </c>
      <c r="B229" s="46">
        <v>763</v>
      </c>
      <c r="C229" s="68" t="s">
        <v>505</v>
      </c>
      <c r="D229" s="49">
        <v>3</v>
      </c>
      <c r="E229" s="49" t="str">
        <f t="shared" si="14"/>
        <v>1354ANST0211</v>
      </c>
      <c r="F229" s="101">
        <v>1354</v>
      </c>
      <c r="G229" s="77" t="s">
        <v>500</v>
      </c>
      <c r="H229" s="77" t="s">
        <v>111</v>
      </c>
      <c r="I229" s="69" t="s">
        <v>507</v>
      </c>
      <c r="J229" s="53"/>
      <c r="K229" s="53"/>
      <c r="L229" s="46"/>
      <c r="M229" s="69"/>
      <c r="N229" s="46">
        <v>1</v>
      </c>
      <c r="O229" s="46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>
        <v>1</v>
      </c>
      <c r="AE229" s="69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8">
        <v>120</v>
      </c>
      <c r="AQ229" s="55">
        <f>VLOOKUP(E229,'[1]LopHocPhan'!C$2:F$1412,4,FALSE)</f>
        <v>114</v>
      </c>
      <c r="AR229" s="55"/>
      <c r="AS229" s="55"/>
      <c r="AT229" s="55"/>
      <c r="AU229" s="55">
        <f t="shared" si="16"/>
        <v>114</v>
      </c>
      <c r="AV229" s="71" t="s">
        <v>188</v>
      </c>
      <c r="AW229" s="55">
        <v>1</v>
      </c>
      <c r="AX229" s="55" t="s">
        <v>148</v>
      </c>
      <c r="AY229" s="72"/>
      <c r="AZ229" s="72" t="s">
        <v>508</v>
      </c>
      <c r="BA229" s="70"/>
      <c r="BB229" s="70"/>
      <c r="BC229" s="70"/>
      <c r="BD229" s="70"/>
      <c r="BE229" s="70"/>
      <c r="BF229" s="70"/>
      <c r="BG229" s="70"/>
      <c r="BH229" s="70"/>
      <c r="BI229" s="46" t="s">
        <v>115</v>
      </c>
      <c r="BJ229" s="70" t="s">
        <v>104</v>
      </c>
      <c r="BK229" s="72" t="s">
        <v>73</v>
      </c>
      <c r="BL229" s="72" t="s">
        <v>74</v>
      </c>
      <c r="BM229" s="49">
        <v>13</v>
      </c>
      <c r="BN229" s="60"/>
      <c r="BO229" s="61">
        <v>48</v>
      </c>
      <c r="BP229" s="61"/>
      <c r="BQ229" s="79"/>
      <c r="BR229" s="62"/>
      <c r="BS229" s="74"/>
      <c r="BT229" s="72" t="s">
        <v>105</v>
      </c>
      <c r="BV229" s="38"/>
    </row>
    <row r="230" spans="1:74" ht="18.75" customHeight="1">
      <c r="A230" s="46">
        <v>17</v>
      </c>
      <c r="B230" s="46">
        <v>979</v>
      </c>
      <c r="C230" s="68" t="s">
        <v>499</v>
      </c>
      <c r="D230" s="73">
        <v>3</v>
      </c>
      <c r="E230" s="49" t="str">
        <f t="shared" si="14"/>
        <v>1355ANST0211</v>
      </c>
      <c r="F230" s="98">
        <v>1355</v>
      </c>
      <c r="G230" s="77" t="s">
        <v>500</v>
      </c>
      <c r="H230" s="77" t="s">
        <v>111</v>
      </c>
      <c r="I230" s="69" t="s">
        <v>165</v>
      </c>
      <c r="J230" s="53"/>
      <c r="K230" s="53"/>
      <c r="L230" s="46"/>
      <c r="M230" s="69"/>
      <c r="N230" s="46">
        <v>1</v>
      </c>
      <c r="O230" s="46"/>
      <c r="P230" s="70"/>
      <c r="Q230" s="70"/>
      <c r="R230" s="70"/>
      <c r="S230" s="70"/>
      <c r="T230" s="70"/>
      <c r="U230" s="70"/>
      <c r="V230" s="70"/>
      <c r="W230" s="70"/>
      <c r="X230" s="70"/>
      <c r="Y230" s="70">
        <v>1</v>
      </c>
      <c r="Z230" s="70"/>
      <c r="AA230" s="70"/>
      <c r="AB230" s="70"/>
      <c r="AC230" s="70"/>
      <c r="AD230" s="70"/>
      <c r="AE230" s="69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8">
        <v>115</v>
      </c>
      <c r="AQ230" s="55">
        <f>VLOOKUP(E230,'[1]LopHocPhan'!C$2:F$1412,4,FALSE)</f>
        <v>31</v>
      </c>
      <c r="AR230" s="56">
        <f>AP230-AQ230</f>
        <v>84</v>
      </c>
      <c r="AS230" s="55" t="s">
        <v>320</v>
      </c>
      <c r="AT230" s="55"/>
      <c r="AU230" s="55">
        <f t="shared" si="16"/>
        <v>31</v>
      </c>
      <c r="AV230" s="71" t="s">
        <v>175</v>
      </c>
      <c r="AW230" s="55">
        <v>1</v>
      </c>
      <c r="AX230" s="55" t="s">
        <v>127</v>
      </c>
      <c r="AY230" s="58"/>
      <c r="AZ230" s="72"/>
      <c r="BA230" s="70"/>
      <c r="BB230" s="70"/>
      <c r="BC230" s="46" t="s">
        <v>115</v>
      </c>
      <c r="BD230" s="70" t="s">
        <v>331</v>
      </c>
      <c r="BE230" s="70"/>
      <c r="BF230" s="70"/>
      <c r="BG230" s="70"/>
      <c r="BH230" s="70"/>
      <c r="BI230" s="70"/>
      <c r="BJ230" s="70"/>
      <c r="BK230" s="72" t="s">
        <v>73</v>
      </c>
      <c r="BL230" s="58" t="s">
        <v>87</v>
      </c>
      <c r="BM230" s="49">
        <v>13</v>
      </c>
      <c r="BN230" s="60"/>
      <c r="BO230" s="61">
        <v>48</v>
      </c>
      <c r="BP230" s="61"/>
      <c r="BQ230" s="79"/>
      <c r="BR230" s="62"/>
      <c r="BS230" s="74"/>
      <c r="BT230" s="72" t="s">
        <v>105</v>
      </c>
      <c r="BV230" s="38"/>
    </row>
    <row r="231" spans="1:74" ht="18.75" customHeight="1">
      <c r="A231" s="46">
        <v>18</v>
      </c>
      <c r="B231" s="46">
        <v>985</v>
      </c>
      <c r="C231" s="68" t="s">
        <v>499</v>
      </c>
      <c r="D231" s="49">
        <v>3</v>
      </c>
      <c r="E231" s="49" t="str">
        <f t="shared" si="14"/>
        <v>1356ANST0211</v>
      </c>
      <c r="F231" s="101">
        <v>1356</v>
      </c>
      <c r="G231" s="73" t="s">
        <v>500</v>
      </c>
      <c r="H231" s="77" t="s">
        <v>111</v>
      </c>
      <c r="I231" s="69" t="s">
        <v>509</v>
      </c>
      <c r="J231" s="53"/>
      <c r="K231" s="53"/>
      <c r="L231" s="46"/>
      <c r="M231" s="69"/>
      <c r="N231" s="46">
        <v>1</v>
      </c>
      <c r="O231" s="46"/>
      <c r="P231" s="70"/>
      <c r="Q231" s="70"/>
      <c r="R231" s="70"/>
      <c r="S231" s="70"/>
      <c r="T231" s="70"/>
      <c r="U231" s="70"/>
      <c r="V231" s="70"/>
      <c r="W231" s="70">
        <v>1</v>
      </c>
      <c r="X231" s="70"/>
      <c r="Y231" s="70"/>
      <c r="Z231" s="70"/>
      <c r="AA231" s="70"/>
      <c r="AB231" s="70"/>
      <c r="AC231" s="70"/>
      <c r="AD231" s="70"/>
      <c r="AE231" s="69">
        <v>1</v>
      </c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8">
        <v>120</v>
      </c>
      <c r="AQ231" s="55">
        <f>VLOOKUP(E231,'[1]LopHocPhan'!C$2:F$1412,4,FALSE)</f>
        <v>21</v>
      </c>
      <c r="AR231" s="55"/>
      <c r="AS231" s="55" t="s">
        <v>510</v>
      </c>
      <c r="AT231" s="55"/>
      <c r="AU231" s="55">
        <v>31</v>
      </c>
      <c r="AV231" s="71" t="s">
        <v>183</v>
      </c>
      <c r="AW231" s="55">
        <v>3</v>
      </c>
      <c r="AX231" s="55" t="s">
        <v>127</v>
      </c>
      <c r="AY231" s="72"/>
      <c r="AZ231" s="72"/>
      <c r="BA231" s="46" t="s">
        <v>119</v>
      </c>
      <c r="BB231" s="70" t="s">
        <v>282</v>
      </c>
      <c r="BC231" s="70"/>
      <c r="BD231" s="70"/>
      <c r="BE231" s="70"/>
      <c r="BF231" s="70"/>
      <c r="BG231" s="70"/>
      <c r="BH231" s="70"/>
      <c r="BI231" s="70"/>
      <c r="BJ231" s="70"/>
      <c r="BK231" s="72" t="s">
        <v>73</v>
      </c>
      <c r="BL231" s="72" t="s">
        <v>87</v>
      </c>
      <c r="BM231" s="49">
        <v>13</v>
      </c>
      <c r="BN231" s="60"/>
      <c r="BO231" s="61">
        <v>48</v>
      </c>
      <c r="BP231" s="61"/>
      <c r="BQ231" s="79"/>
      <c r="BR231" s="62"/>
      <c r="BS231" s="74"/>
      <c r="BT231" s="72" t="s">
        <v>105</v>
      </c>
      <c r="BV231" s="38"/>
    </row>
    <row r="232" spans="1:74" ht="22.5" customHeight="1">
      <c r="A232" s="46">
        <v>19</v>
      </c>
      <c r="B232" s="46">
        <v>1267</v>
      </c>
      <c r="C232" s="68" t="s">
        <v>511</v>
      </c>
      <c r="D232" s="49">
        <v>2</v>
      </c>
      <c r="E232" s="49" t="str">
        <f t="shared" si="14"/>
        <v>1356ANST0322</v>
      </c>
      <c r="F232" s="101">
        <v>1356</v>
      </c>
      <c r="G232" s="90" t="s">
        <v>512</v>
      </c>
      <c r="H232" s="77" t="s">
        <v>66</v>
      </c>
      <c r="I232" s="70" t="s">
        <v>290</v>
      </c>
      <c r="J232" s="53"/>
      <c r="K232" s="53"/>
      <c r="L232" s="46"/>
      <c r="M232" s="69"/>
      <c r="N232" s="46"/>
      <c r="O232" s="46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69"/>
      <c r="AF232" s="70"/>
      <c r="AG232" s="70"/>
      <c r="AH232" s="70"/>
      <c r="AI232" s="70"/>
      <c r="AJ232" s="70">
        <v>1</v>
      </c>
      <c r="AK232" s="70"/>
      <c r="AL232" s="70"/>
      <c r="AM232" s="70"/>
      <c r="AN232" s="70"/>
      <c r="AO232" s="70"/>
      <c r="AP232" s="78">
        <v>65</v>
      </c>
      <c r="AQ232" s="55">
        <f>VLOOKUP(E232,'[1]LopHocPhan'!C$2:F$1412,4,FALSE)</f>
        <v>46</v>
      </c>
      <c r="AR232" s="56">
        <f aca="true" t="shared" si="17" ref="AR232:AR267">AP232-AQ232</f>
        <v>19</v>
      </c>
      <c r="AS232" s="55"/>
      <c r="AT232" s="55"/>
      <c r="AU232" s="55">
        <f aca="true" t="shared" si="18" ref="AU232:AU267">AQ232</f>
        <v>46</v>
      </c>
      <c r="AV232" s="57" t="s">
        <v>76</v>
      </c>
      <c r="AW232" s="55">
        <v>4</v>
      </c>
      <c r="AX232" s="55" t="s">
        <v>174</v>
      </c>
      <c r="AY232" s="72"/>
      <c r="AZ232" s="72"/>
      <c r="BA232" s="70"/>
      <c r="BB232" s="70"/>
      <c r="BC232" s="70"/>
      <c r="BD232" s="70"/>
      <c r="BE232" s="70"/>
      <c r="BF232" s="70"/>
      <c r="BG232" s="70" t="s">
        <v>93</v>
      </c>
      <c r="BH232" s="70" t="s">
        <v>190</v>
      </c>
      <c r="BI232" s="70"/>
      <c r="BJ232" s="70"/>
      <c r="BK232" s="72" t="s">
        <v>73</v>
      </c>
      <c r="BL232" s="72" t="s">
        <v>74</v>
      </c>
      <c r="BM232" s="49">
        <v>13</v>
      </c>
      <c r="BN232" s="60"/>
      <c r="BO232" s="61">
        <v>16</v>
      </c>
      <c r="BP232" s="61" t="s">
        <v>513</v>
      </c>
      <c r="BQ232" s="79"/>
      <c r="BR232" s="62"/>
      <c r="BS232" s="74"/>
      <c r="BT232" s="72" t="s">
        <v>75</v>
      </c>
      <c r="BV232" s="38"/>
    </row>
    <row r="233" spans="1:72" ht="18.75" customHeight="1">
      <c r="A233" s="46">
        <v>1</v>
      </c>
      <c r="B233" s="46">
        <v>216</v>
      </c>
      <c r="C233" s="47" t="s">
        <v>514</v>
      </c>
      <c r="D233" s="48">
        <v>3</v>
      </c>
      <c r="E233" s="49" t="str">
        <f t="shared" si="14"/>
        <v>1351FECO0211</v>
      </c>
      <c r="F233" s="50">
        <v>1351</v>
      </c>
      <c r="G233" s="51" t="s">
        <v>515</v>
      </c>
      <c r="H233" s="52" t="s">
        <v>111</v>
      </c>
      <c r="I233" s="53" t="s">
        <v>239</v>
      </c>
      <c r="J233" s="53"/>
      <c r="K233" s="53"/>
      <c r="L233" s="46">
        <v>1</v>
      </c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>
        <v>1</v>
      </c>
      <c r="AE233" s="53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54">
        <v>60</v>
      </c>
      <c r="AQ233" s="55">
        <f>VLOOKUP(E233,'[1]LopHocPhan'!C$2:F$1412,4,FALSE)</f>
        <v>60</v>
      </c>
      <c r="AR233" s="56">
        <f t="shared" si="17"/>
        <v>0</v>
      </c>
      <c r="AS233" s="55"/>
      <c r="AT233" s="55"/>
      <c r="AU233" s="55">
        <f t="shared" si="18"/>
        <v>60</v>
      </c>
      <c r="AV233" s="57" t="s">
        <v>183</v>
      </c>
      <c r="AW233" s="55">
        <v>1</v>
      </c>
      <c r="AX233" s="55" t="s">
        <v>82</v>
      </c>
      <c r="AY233" s="72"/>
      <c r="AZ233" s="58"/>
      <c r="BA233" s="46" t="s">
        <v>115</v>
      </c>
      <c r="BB233" s="46" t="s">
        <v>367</v>
      </c>
      <c r="BC233" s="46"/>
      <c r="BD233" s="46"/>
      <c r="BE233" s="46"/>
      <c r="BF233" s="46"/>
      <c r="BG233" s="46"/>
      <c r="BH233" s="46"/>
      <c r="BI233" s="46"/>
      <c r="BJ233" s="46"/>
      <c r="BK233" s="58" t="s">
        <v>73</v>
      </c>
      <c r="BL233" s="72" t="s">
        <v>87</v>
      </c>
      <c r="BM233" s="48">
        <v>14</v>
      </c>
      <c r="BN233" s="60"/>
      <c r="BO233" s="36">
        <v>46</v>
      </c>
      <c r="BP233" s="61"/>
      <c r="BQ233" s="62"/>
      <c r="BR233" s="62"/>
      <c r="BS233" s="63"/>
      <c r="BT233" s="58" t="s">
        <v>75</v>
      </c>
    </row>
    <row r="234" spans="1:72" ht="18.75" customHeight="1">
      <c r="A234" s="46">
        <v>2</v>
      </c>
      <c r="B234" s="46">
        <v>217</v>
      </c>
      <c r="C234" s="47" t="s">
        <v>514</v>
      </c>
      <c r="D234" s="48">
        <v>3</v>
      </c>
      <c r="E234" s="49" t="str">
        <f t="shared" si="14"/>
        <v>1352FECO0211</v>
      </c>
      <c r="F234" s="50">
        <v>1352</v>
      </c>
      <c r="G234" s="51" t="s">
        <v>515</v>
      </c>
      <c r="H234" s="52" t="s">
        <v>111</v>
      </c>
      <c r="I234" s="53" t="s">
        <v>239</v>
      </c>
      <c r="J234" s="53"/>
      <c r="K234" s="53"/>
      <c r="L234" s="46">
        <v>1</v>
      </c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>
        <v>1</v>
      </c>
      <c r="AE234" s="53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54">
        <v>60</v>
      </c>
      <c r="AQ234" s="55">
        <f>VLOOKUP(E234,'[1]LopHocPhan'!C$2:F$1412,4,FALSE)</f>
        <v>57</v>
      </c>
      <c r="AR234" s="56">
        <f t="shared" si="17"/>
        <v>3</v>
      </c>
      <c r="AS234" s="55"/>
      <c r="AT234" s="55"/>
      <c r="AU234" s="55">
        <f t="shared" si="18"/>
        <v>57</v>
      </c>
      <c r="AV234" s="57" t="s">
        <v>84</v>
      </c>
      <c r="AW234" s="55">
        <v>3</v>
      </c>
      <c r="AX234" s="55" t="s">
        <v>118</v>
      </c>
      <c r="AY234" s="58"/>
      <c r="AZ234" s="58"/>
      <c r="BA234" s="46"/>
      <c r="BB234" s="46"/>
      <c r="BC234" s="46" t="s">
        <v>119</v>
      </c>
      <c r="BD234" s="46" t="s">
        <v>164</v>
      </c>
      <c r="BE234" s="46"/>
      <c r="BF234" s="46"/>
      <c r="BG234" s="46"/>
      <c r="BH234" s="46"/>
      <c r="BI234" s="46"/>
      <c r="BJ234" s="46"/>
      <c r="BK234" s="58" t="s">
        <v>73</v>
      </c>
      <c r="BL234" s="58" t="s">
        <v>87</v>
      </c>
      <c r="BM234" s="48">
        <v>14</v>
      </c>
      <c r="BN234" s="60"/>
      <c r="BO234" s="36">
        <v>46</v>
      </c>
      <c r="BP234" s="61"/>
      <c r="BQ234" s="62"/>
      <c r="BR234" s="62"/>
      <c r="BS234" s="63"/>
      <c r="BT234" s="58" t="s">
        <v>75</v>
      </c>
    </row>
    <row r="235" spans="1:72" ht="18.75" customHeight="1">
      <c r="A235" s="46">
        <v>3</v>
      </c>
      <c r="B235" s="46">
        <v>218</v>
      </c>
      <c r="C235" s="47" t="s">
        <v>514</v>
      </c>
      <c r="D235" s="48">
        <v>3</v>
      </c>
      <c r="E235" s="49" t="str">
        <f t="shared" si="14"/>
        <v>1353FECO0211</v>
      </c>
      <c r="F235" s="50">
        <v>1353</v>
      </c>
      <c r="G235" s="51" t="s">
        <v>515</v>
      </c>
      <c r="H235" s="52" t="s">
        <v>111</v>
      </c>
      <c r="I235" s="53" t="s">
        <v>239</v>
      </c>
      <c r="J235" s="53"/>
      <c r="K235" s="53"/>
      <c r="L235" s="46">
        <v>1</v>
      </c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>
        <v>1</v>
      </c>
      <c r="AE235" s="53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54">
        <v>60</v>
      </c>
      <c r="AQ235" s="55">
        <f>VLOOKUP(E235,'[1]LopHocPhan'!C$2:F$1412,4,FALSE)</f>
        <v>55</v>
      </c>
      <c r="AR235" s="56">
        <f t="shared" si="17"/>
        <v>5</v>
      </c>
      <c r="AS235" s="55"/>
      <c r="AT235" s="55"/>
      <c r="AU235" s="55">
        <f t="shared" si="18"/>
        <v>55</v>
      </c>
      <c r="AV235" s="57" t="s">
        <v>173</v>
      </c>
      <c r="AW235" s="55">
        <v>3</v>
      </c>
      <c r="AX235" s="55" t="s">
        <v>79</v>
      </c>
      <c r="AY235" s="58"/>
      <c r="AZ235" s="58"/>
      <c r="BA235" s="46"/>
      <c r="BB235" s="46"/>
      <c r="BC235" s="46" t="s">
        <v>119</v>
      </c>
      <c r="BD235" s="46" t="s">
        <v>201</v>
      </c>
      <c r="BE235" s="46"/>
      <c r="BF235" s="46"/>
      <c r="BG235" s="46"/>
      <c r="BH235" s="46"/>
      <c r="BI235" s="46"/>
      <c r="BJ235" s="46"/>
      <c r="BK235" s="58" t="s">
        <v>73</v>
      </c>
      <c r="BL235" s="58" t="s">
        <v>87</v>
      </c>
      <c r="BM235" s="48">
        <v>14</v>
      </c>
      <c r="BN235" s="60"/>
      <c r="BO235" s="36">
        <v>46</v>
      </c>
      <c r="BP235" s="61"/>
      <c r="BQ235" s="62"/>
      <c r="BR235" s="62"/>
      <c r="BS235" s="63"/>
      <c r="BT235" s="58" t="s">
        <v>75</v>
      </c>
    </row>
    <row r="236" spans="1:72" ht="22.5" customHeight="1">
      <c r="A236" s="46">
        <v>4</v>
      </c>
      <c r="B236" s="46">
        <v>219</v>
      </c>
      <c r="C236" s="47" t="s">
        <v>514</v>
      </c>
      <c r="D236" s="48">
        <v>3</v>
      </c>
      <c r="E236" s="49" t="str">
        <f t="shared" si="14"/>
        <v>1354FECO0211</v>
      </c>
      <c r="F236" s="50">
        <v>1354</v>
      </c>
      <c r="G236" s="51" t="s">
        <v>515</v>
      </c>
      <c r="H236" s="52" t="s">
        <v>111</v>
      </c>
      <c r="I236" s="53" t="s">
        <v>239</v>
      </c>
      <c r="J236" s="53"/>
      <c r="K236" s="53"/>
      <c r="L236" s="46">
        <v>1</v>
      </c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>
        <v>1</v>
      </c>
      <c r="AE236" s="53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54">
        <v>60</v>
      </c>
      <c r="AQ236" s="55">
        <f>VLOOKUP(E236,'[1]LopHocPhan'!C$2:F$1412,4,FALSE)</f>
        <v>60</v>
      </c>
      <c r="AR236" s="56">
        <f t="shared" si="17"/>
        <v>0</v>
      </c>
      <c r="AS236" s="55"/>
      <c r="AT236" s="55"/>
      <c r="AU236" s="55">
        <f t="shared" si="18"/>
        <v>60</v>
      </c>
      <c r="AV236" s="57" t="s">
        <v>80</v>
      </c>
      <c r="AW236" s="55">
        <v>3</v>
      </c>
      <c r="AX236" s="55" t="s">
        <v>82</v>
      </c>
      <c r="AY236" s="58"/>
      <c r="AZ236" s="58"/>
      <c r="BA236" s="46"/>
      <c r="BB236" s="46"/>
      <c r="BC236" s="46"/>
      <c r="BD236" s="46"/>
      <c r="BE236" s="46"/>
      <c r="BF236" s="46"/>
      <c r="BG236" s="46" t="s">
        <v>119</v>
      </c>
      <c r="BH236" s="46" t="s">
        <v>371</v>
      </c>
      <c r="BI236" s="46"/>
      <c r="BJ236" s="46"/>
      <c r="BK236" s="58" t="s">
        <v>73</v>
      </c>
      <c r="BL236" s="58" t="s">
        <v>74</v>
      </c>
      <c r="BM236" s="48">
        <v>14</v>
      </c>
      <c r="BN236" s="60"/>
      <c r="BO236" s="36">
        <v>46</v>
      </c>
      <c r="BP236" s="61"/>
      <c r="BQ236" s="62"/>
      <c r="BR236" s="62"/>
      <c r="BS236" s="63"/>
      <c r="BT236" s="58" t="s">
        <v>75</v>
      </c>
    </row>
    <row r="237" spans="1:72" ht="22.5" customHeight="1">
      <c r="A237" s="46">
        <v>5</v>
      </c>
      <c r="B237" s="46">
        <v>220</v>
      </c>
      <c r="C237" s="47" t="s">
        <v>514</v>
      </c>
      <c r="D237" s="48">
        <v>3</v>
      </c>
      <c r="E237" s="49" t="str">
        <f t="shared" si="14"/>
        <v>1355FECO0211</v>
      </c>
      <c r="F237" s="50">
        <v>1355</v>
      </c>
      <c r="G237" s="51" t="s">
        <v>515</v>
      </c>
      <c r="H237" s="52" t="s">
        <v>111</v>
      </c>
      <c r="I237" s="53" t="s">
        <v>239</v>
      </c>
      <c r="J237" s="53"/>
      <c r="K237" s="53"/>
      <c r="L237" s="46">
        <v>1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>
        <v>1</v>
      </c>
      <c r="AE237" s="53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54">
        <v>60</v>
      </c>
      <c r="AQ237" s="55">
        <f>VLOOKUP(E237,'[1]LopHocPhan'!C$2:F$1412,4,FALSE)</f>
        <v>52</v>
      </c>
      <c r="AR237" s="56">
        <f t="shared" si="17"/>
        <v>8</v>
      </c>
      <c r="AS237" s="55"/>
      <c r="AT237" s="55"/>
      <c r="AU237" s="55">
        <f t="shared" si="18"/>
        <v>52</v>
      </c>
      <c r="AV237" s="57" t="s">
        <v>166</v>
      </c>
      <c r="AW237" s="55">
        <v>3</v>
      </c>
      <c r="AX237" s="55" t="s">
        <v>86</v>
      </c>
      <c r="AY237" s="58"/>
      <c r="AZ237" s="58"/>
      <c r="BA237" s="46"/>
      <c r="BB237" s="46"/>
      <c r="BC237" s="46"/>
      <c r="BD237" s="46"/>
      <c r="BE237" s="46"/>
      <c r="BF237" s="46"/>
      <c r="BG237" s="46" t="s">
        <v>119</v>
      </c>
      <c r="BH237" s="46" t="s">
        <v>473</v>
      </c>
      <c r="BI237" s="46"/>
      <c r="BJ237" s="46"/>
      <c r="BK237" s="58" t="s">
        <v>73</v>
      </c>
      <c r="BL237" s="58" t="s">
        <v>74</v>
      </c>
      <c r="BM237" s="48">
        <v>14</v>
      </c>
      <c r="BN237" s="60"/>
      <c r="BO237" s="36">
        <v>46</v>
      </c>
      <c r="BP237" s="61"/>
      <c r="BQ237" s="62"/>
      <c r="BR237" s="62"/>
      <c r="BS237" s="63"/>
      <c r="BT237" s="58" t="s">
        <v>75</v>
      </c>
    </row>
    <row r="238" spans="1:72" ht="22.5" customHeight="1">
      <c r="A238" s="46">
        <v>6</v>
      </c>
      <c r="B238" s="46">
        <v>646</v>
      </c>
      <c r="C238" s="68" t="s">
        <v>516</v>
      </c>
      <c r="D238" s="49">
        <v>3</v>
      </c>
      <c r="E238" s="49" t="str">
        <f t="shared" si="14"/>
        <v>1351FECO1921</v>
      </c>
      <c r="F238" s="101">
        <v>1351</v>
      </c>
      <c r="G238" s="70" t="s">
        <v>517</v>
      </c>
      <c r="H238" s="49" t="s">
        <v>111</v>
      </c>
      <c r="I238" s="70" t="s">
        <v>101</v>
      </c>
      <c r="J238" s="53"/>
      <c r="K238" s="53"/>
      <c r="L238" s="46"/>
      <c r="M238" s="69">
        <v>1</v>
      </c>
      <c r="N238" s="46"/>
      <c r="O238" s="46"/>
      <c r="P238" s="70"/>
      <c r="Q238" s="70"/>
      <c r="R238" s="70"/>
      <c r="S238" s="70"/>
      <c r="T238" s="70"/>
      <c r="U238" s="70"/>
      <c r="V238" s="70">
        <v>1</v>
      </c>
      <c r="W238" s="70"/>
      <c r="X238" s="70"/>
      <c r="Y238" s="70"/>
      <c r="Z238" s="70"/>
      <c r="AA238" s="70"/>
      <c r="AB238" s="70"/>
      <c r="AC238" s="70"/>
      <c r="AD238" s="70"/>
      <c r="AE238" s="69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>
        <v>120</v>
      </c>
      <c r="AQ238" s="55">
        <f>VLOOKUP(E238,'[1]LopHocPhan'!C$2:F$1412,4,FALSE)</f>
        <v>120</v>
      </c>
      <c r="AR238" s="56">
        <f t="shared" si="17"/>
        <v>0</v>
      </c>
      <c r="AS238" s="55"/>
      <c r="AT238" s="55"/>
      <c r="AU238" s="55">
        <f t="shared" si="18"/>
        <v>120</v>
      </c>
      <c r="AV238" s="71" t="s">
        <v>173</v>
      </c>
      <c r="AW238" s="55">
        <v>1</v>
      </c>
      <c r="AX238" s="55" t="s">
        <v>77</v>
      </c>
      <c r="AY238" s="58"/>
      <c r="AZ238" s="72" t="s">
        <v>103</v>
      </c>
      <c r="BA238" s="70"/>
      <c r="BB238" s="70"/>
      <c r="BC238" s="68" t="s">
        <v>115</v>
      </c>
      <c r="BD238" s="70" t="s">
        <v>209</v>
      </c>
      <c r="BE238" s="70"/>
      <c r="BF238" s="70"/>
      <c r="BG238" s="70"/>
      <c r="BH238" s="70"/>
      <c r="BI238" s="70"/>
      <c r="BJ238" s="70"/>
      <c r="BK238" s="72" t="s">
        <v>73</v>
      </c>
      <c r="BL238" s="58" t="s">
        <v>87</v>
      </c>
      <c r="BM238" s="49">
        <v>14</v>
      </c>
      <c r="BN238" s="60" t="s">
        <v>422</v>
      </c>
      <c r="BO238" s="36">
        <v>47</v>
      </c>
      <c r="BP238" s="61"/>
      <c r="BQ238" s="62"/>
      <c r="BR238" s="62"/>
      <c r="BS238" s="74"/>
      <c r="BT238" s="72" t="s">
        <v>105</v>
      </c>
    </row>
    <row r="239" spans="1:72" ht="22.5" customHeight="1">
      <c r="A239" s="46">
        <v>1</v>
      </c>
      <c r="B239" s="46">
        <v>24</v>
      </c>
      <c r="C239" s="47" t="s">
        <v>518</v>
      </c>
      <c r="D239" s="48">
        <v>2</v>
      </c>
      <c r="E239" s="49" t="str">
        <f t="shared" si="14"/>
        <v>1351ITOM0611</v>
      </c>
      <c r="F239" s="50">
        <v>1351</v>
      </c>
      <c r="G239" s="51" t="s">
        <v>519</v>
      </c>
      <c r="H239" s="52" t="s">
        <v>66</v>
      </c>
      <c r="I239" s="53" t="s">
        <v>67</v>
      </c>
      <c r="J239" s="53"/>
      <c r="K239" s="53"/>
      <c r="L239" s="46">
        <v>1</v>
      </c>
      <c r="M239" s="46"/>
      <c r="N239" s="46"/>
      <c r="O239" s="46"/>
      <c r="P239" s="46">
        <v>1</v>
      </c>
      <c r="Q239" s="46"/>
      <c r="R239" s="46">
        <v>1</v>
      </c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53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54">
        <v>110</v>
      </c>
      <c r="AQ239" s="55">
        <f>VLOOKUP(E239,'[1]LopHocPhan'!C$2:F$1412,4,FALSE)</f>
        <v>74</v>
      </c>
      <c r="AR239" s="56">
        <f t="shared" si="17"/>
        <v>36</v>
      </c>
      <c r="AS239" s="55"/>
      <c r="AT239" s="55">
        <v>1</v>
      </c>
      <c r="AU239" s="55">
        <f t="shared" si="18"/>
        <v>74</v>
      </c>
      <c r="AV239" s="57" t="s">
        <v>123</v>
      </c>
      <c r="AW239" s="55">
        <v>2</v>
      </c>
      <c r="AX239" s="55" t="s">
        <v>158</v>
      </c>
      <c r="AY239" s="58" t="s">
        <v>172</v>
      </c>
      <c r="AZ239" s="58"/>
      <c r="BA239" s="46"/>
      <c r="BB239" s="46"/>
      <c r="BC239" s="46"/>
      <c r="BD239" s="46"/>
      <c r="BE239" s="46" t="s">
        <v>71</v>
      </c>
      <c r="BF239" s="46" t="s">
        <v>118</v>
      </c>
      <c r="BG239" s="46"/>
      <c r="BH239" s="46"/>
      <c r="BI239" s="46"/>
      <c r="BJ239" s="46"/>
      <c r="BK239" s="58" t="s">
        <v>73</v>
      </c>
      <c r="BL239" s="58" t="s">
        <v>74</v>
      </c>
      <c r="BM239" s="59">
        <v>15</v>
      </c>
      <c r="BN239" s="60"/>
      <c r="BO239" s="36">
        <v>46</v>
      </c>
      <c r="BP239" s="61"/>
      <c r="BQ239" s="62"/>
      <c r="BR239" s="62"/>
      <c r="BS239" s="63"/>
      <c r="BT239" s="58" t="s">
        <v>75</v>
      </c>
    </row>
    <row r="240" spans="1:72" ht="22.5" customHeight="1">
      <c r="A240" s="46">
        <v>2</v>
      </c>
      <c r="B240" s="46">
        <v>25</v>
      </c>
      <c r="C240" s="47" t="s">
        <v>518</v>
      </c>
      <c r="D240" s="48">
        <v>2</v>
      </c>
      <c r="E240" s="49" t="str">
        <f t="shared" si="14"/>
        <v>1352ITOM0611</v>
      </c>
      <c r="F240" s="50">
        <v>1352</v>
      </c>
      <c r="G240" s="51" t="s">
        <v>519</v>
      </c>
      <c r="H240" s="52" t="s">
        <v>66</v>
      </c>
      <c r="I240" s="53" t="s">
        <v>67</v>
      </c>
      <c r="J240" s="53"/>
      <c r="K240" s="53"/>
      <c r="L240" s="46">
        <v>1</v>
      </c>
      <c r="M240" s="46"/>
      <c r="N240" s="46"/>
      <c r="O240" s="46"/>
      <c r="P240" s="46">
        <v>1</v>
      </c>
      <c r="Q240" s="46"/>
      <c r="R240" s="46">
        <v>1</v>
      </c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53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54">
        <v>110</v>
      </c>
      <c r="AQ240" s="55">
        <f>VLOOKUP(E240,'[1]LopHocPhan'!C$2:F$1412,4,FALSE)</f>
        <v>110</v>
      </c>
      <c r="AR240" s="56">
        <f t="shared" si="17"/>
        <v>0</v>
      </c>
      <c r="AS240" s="55"/>
      <c r="AT240" s="55"/>
      <c r="AU240" s="55">
        <f t="shared" si="18"/>
        <v>110</v>
      </c>
      <c r="AV240" s="57" t="s">
        <v>102</v>
      </c>
      <c r="AW240" s="55">
        <v>2</v>
      </c>
      <c r="AX240" s="55" t="s">
        <v>141</v>
      </c>
      <c r="AY240" s="58" t="s">
        <v>172</v>
      </c>
      <c r="AZ240" s="58" t="s">
        <v>264</v>
      </c>
      <c r="BA240" s="46"/>
      <c r="BB240" s="46"/>
      <c r="BC240" s="46"/>
      <c r="BD240" s="46"/>
      <c r="BE240" s="46" t="s">
        <v>71</v>
      </c>
      <c r="BF240" s="46" t="s">
        <v>174</v>
      </c>
      <c r="BG240" s="46"/>
      <c r="BH240" s="46"/>
      <c r="BI240" s="46"/>
      <c r="BJ240" s="46"/>
      <c r="BK240" s="58" t="s">
        <v>73</v>
      </c>
      <c r="BL240" s="58" t="s">
        <v>74</v>
      </c>
      <c r="BM240" s="59">
        <v>15</v>
      </c>
      <c r="BN240" s="60"/>
      <c r="BO240" s="36">
        <v>46</v>
      </c>
      <c r="BP240" s="61"/>
      <c r="BQ240" s="62"/>
      <c r="BR240" s="62"/>
      <c r="BS240" s="63"/>
      <c r="BT240" s="58" t="s">
        <v>75</v>
      </c>
    </row>
    <row r="241" spans="1:72" ht="22.5" customHeight="1">
      <c r="A241" s="46">
        <v>3</v>
      </c>
      <c r="B241" s="46">
        <v>26</v>
      </c>
      <c r="C241" s="47" t="s">
        <v>518</v>
      </c>
      <c r="D241" s="48">
        <v>2</v>
      </c>
      <c r="E241" s="49" t="str">
        <f t="shared" si="14"/>
        <v>1353ITOM0611</v>
      </c>
      <c r="F241" s="50">
        <v>1353</v>
      </c>
      <c r="G241" s="51" t="s">
        <v>519</v>
      </c>
      <c r="H241" s="52" t="s">
        <v>66</v>
      </c>
      <c r="I241" s="53" t="s">
        <v>67</v>
      </c>
      <c r="J241" s="53"/>
      <c r="K241" s="53"/>
      <c r="L241" s="46">
        <v>1</v>
      </c>
      <c r="M241" s="46"/>
      <c r="N241" s="46"/>
      <c r="O241" s="46"/>
      <c r="P241" s="46">
        <v>1</v>
      </c>
      <c r="Q241" s="46"/>
      <c r="R241" s="46">
        <v>1</v>
      </c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53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54">
        <v>110</v>
      </c>
      <c r="AQ241" s="55">
        <f>VLOOKUP(E241,'[1]LopHocPhan'!C$2:F$1412,4,FALSE)</f>
        <v>106</v>
      </c>
      <c r="AR241" s="56">
        <f t="shared" si="17"/>
        <v>4</v>
      </c>
      <c r="AS241" s="55"/>
      <c r="AT241" s="55"/>
      <c r="AU241" s="55">
        <f t="shared" si="18"/>
        <v>106</v>
      </c>
      <c r="AV241" s="57" t="s">
        <v>163</v>
      </c>
      <c r="AW241" s="55">
        <v>2</v>
      </c>
      <c r="AX241" s="55" t="s">
        <v>215</v>
      </c>
      <c r="AY241" s="58" t="s">
        <v>172</v>
      </c>
      <c r="AZ241" s="72" t="s">
        <v>478</v>
      </c>
      <c r="BA241" s="46"/>
      <c r="BB241" s="46"/>
      <c r="BC241" s="46"/>
      <c r="BD241" s="46"/>
      <c r="BE241" s="46" t="s">
        <v>71</v>
      </c>
      <c r="BF241" s="46" t="s">
        <v>72</v>
      </c>
      <c r="BG241" s="46"/>
      <c r="BH241" s="46"/>
      <c r="BI241" s="46"/>
      <c r="BJ241" s="46"/>
      <c r="BK241" s="58" t="s">
        <v>73</v>
      </c>
      <c r="BL241" s="58" t="s">
        <v>74</v>
      </c>
      <c r="BM241" s="59">
        <v>15</v>
      </c>
      <c r="BN241" s="60"/>
      <c r="BO241" s="36">
        <v>46</v>
      </c>
      <c r="BP241" s="61"/>
      <c r="BQ241" s="62"/>
      <c r="BR241" s="62"/>
      <c r="BS241" s="63"/>
      <c r="BT241" s="58" t="s">
        <v>75</v>
      </c>
    </row>
    <row r="242" spans="1:74" ht="17.25" customHeight="1">
      <c r="A242" s="46">
        <v>4</v>
      </c>
      <c r="B242" s="46">
        <v>110</v>
      </c>
      <c r="C242" s="64" t="s">
        <v>520</v>
      </c>
      <c r="D242" s="48">
        <v>3</v>
      </c>
      <c r="E242" s="49" t="str">
        <f t="shared" si="14"/>
        <v>1351ITOM0511</v>
      </c>
      <c r="F242" s="52">
        <v>1351</v>
      </c>
      <c r="G242" s="51" t="s">
        <v>521</v>
      </c>
      <c r="H242" s="52" t="s">
        <v>111</v>
      </c>
      <c r="I242" s="53" t="s">
        <v>224</v>
      </c>
      <c r="J242" s="53"/>
      <c r="K242" s="53"/>
      <c r="L242" s="46">
        <v>1</v>
      </c>
      <c r="M242" s="46"/>
      <c r="N242" s="46"/>
      <c r="O242" s="46"/>
      <c r="P242" s="46"/>
      <c r="Q242" s="46"/>
      <c r="R242" s="46"/>
      <c r="S242" s="46"/>
      <c r="T242" s="46"/>
      <c r="U242" s="46"/>
      <c r="V242" s="46">
        <v>1</v>
      </c>
      <c r="W242" s="46"/>
      <c r="X242" s="46"/>
      <c r="Y242" s="46"/>
      <c r="Z242" s="46"/>
      <c r="AA242" s="46"/>
      <c r="AB242" s="46"/>
      <c r="AC242" s="46"/>
      <c r="AD242" s="46"/>
      <c r="AE242" s="53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86">
        <v>55</v>
      </c>
      <c r="AQ242" s="55">
        <f>VLOOKUP(E242,'[1]LopHocPhan'!C$2:F$1412,4,FALSE)</f>
        <v>55</v>
      </c>
      <c r="AR242" s="56">
        <f t="shared" si="17"/>
        <v>0</v>
      </c>
      <c r="AS242" s="55"/>
      <c r="AT242" s="55"/>
      <c r="AU242" s="55">
        <f t="shared" si="18"/>
        <v>55</v>
      </c>
      <c r="AV242" s="57" t="s">
        <v>157</v>
      </c>
      <c r="AW242" s="55">
        <v>1</v>
      </c>
      <c r="AX242" s="55" t="s">
        <v>186</v>
      </c>
      <c r="AY242" s="72"/>
      <c r="AZ242" s="58"/>
      <c r="BA242" s="46" t="s">
        <v>115</v>
      </c>
      <c r="BB242" s="46" t="s">
        <v>428</v>
      </c>
      <c r="BC242" s="80"/>
      <c r="BD242" s="46"/>
      <c r="BE242" s="46"/>
      <c r="BF242" s="46"/>
      <c r="BG242" s="46"/>
      <c r="BH242" s="46"/>
      <c r="BI242" s="46"/>
      <c r="BJ242" s="46"/>
      <c r="BK242" s="58" t="s">
        <v>73</v>
      </c>
      <c r="BL242" s="72" t="s">
        <v>87</v>
      </c>
      <c r="BM242" s="48">
        <v>15</v>
      </c>
      <c r="BN242" s="60" t="s">
        <v>422</v>
      </c>
      <c r="BO242" s="36">
        <v>46</v>
      </c>
      <c r="BP242" s="61"/>
      <c r="BQ242" s="62"/>
      <c r="BR242" s="62"/>
      <c r="BS242" s="63"/>
      <c r="BT242" s="58" t="s">
        <v>75</v>
      </c>
      <c r="BV242" s="38"/>
    </row>
    <row r="243" spans="1:74" ht="17.25" customHeight="1">
      <c r="A243" s="46">
        <v>5</v>
      </c>
      <c r="B243" s="46">
        <v>111</v>
      </c>
      <c r="C243" s="64" t="s">
        <v>520</v>
      </c>
      <c r="D243" s="48">
        <v>3</v>
      </c>
      <c r="E243" s="49" t="str">
        <f t="shared" si="14"/>
        <v>1352ITOM0511</v>
      </c>
      <c r="F243" s="52">
        <v>1352</v>
      </c>
      <c r="G243" s="51" t="s">
        <v>521</v>
      </c>
      <c r="H243" s="52" t="s">
        <v>111</v>
      </c>
      <c r="I243" s="53" t="s">
        <v>224</v>
      </c>
      <c r="J243" s="53"/>
      <c r="K243" s="53"/>
      <c r="L243" s="46">
        <v>1</v>
      </c>
      <c r="M243" s="46"/>
      <c r="N243" s="46"/>
      <c r="O243" s="46"/>
      <c r="P243" s="46"/>
      <c r="Q243" s="46"/>
      <c r="R243" s="46"/>
      <c r="S243" s="46"/>
      <c r="T243" s="46"/>
      <c r="U243" s="46"/>
      <c r="V243" s="46">
        <v>1</v>
      </c>
      <c r="W243" s="46"/>
      <c r="X243" s="46"/>
      <c r="Y243" s="46"/>
      <c r="Z243" s="46"/>
      <c r="AA243" s="46"/>
      <c r="AB243" s="46"/>
      <c r="AC243" s="46"/>
      <c r="AD243" s="46"/>
      <c r="AE243" s="53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86">
        <v>55</v>
      </c>
      <c r="AQ243" s="55">
        <f>VLOOKUP(E243,'[1]LopHocPhan'!C$2:F$1412,4,FALSE)</f>
        <v>55</v>
      </c>
      <c r="AR243" s="56">
        <f t="shared" si="17"/>
        <v>0</v>
      </c>
      <c r="AS243" s="55"/>
      <c r="AT243" s="55"/>
      <c r="AU243" s="55">
        <f t="shared" si="18"/>
        <v>55</v>
      </c>
      <c r="AV243" s="57" t="s">
        <v>136</v>
      </c>
      <c r="AW243" s="55">
        <v>1</v>
      </c>
      <c r="AX243" s="55" t="s">
        <v>174</v>
      </c>
      <c r="AY243" s="72"/>
      <c r="AZ243" s="58"/>
      <c r="BA243" s="46" t="s">
        <v>115</v>
      </c>
      <c r="BB243" s="46" t="s">
        <v>522</v>
      </c>
      <c r="BC243" s="80"/>
      <c r="BD243" s="46"/>
      <c r="BE243" s="46"/>
      <c r="BF243" s="46"/>
      <c r="BG243" s="46"/>
      <c r="BH243" s="46"/>
      <c r="BI243" s="46"/>
      <c r="BJ243" s="46"/>
      <c r="BK243" s="58" t="s">
        <v>73</v>
      </c>
      <c r="BL243" s="72" t="s">
        <v>87</v>
      </c>
      <c r="BM243" s="48">
        <v>15</v>
      </c>
      <c r="BN243" s="60" t="s">
        <v>422</v>
      </c>
      <c r="BO243" s="36">
        <v>46</v>
      </c>
      <c r="BP243" s="61"/>
      <c r="BQ243" s="62"/>
      <c r="BR243" s="62"/>
      <c r="BS243" s="63"/>
      <c r="BT243" s="58" t="s">
        <v>75</v>
      </c>
      <c r="BV243" s="38"/>
    </row>
    <row r="244" spans="1:74" ht="17.25" customHeight="1">
      <c r="A244" s="46">
        <v>6</v>
      </c>
      <c r="B244" s="46">
        <v>112</v>
      </c>
      <c r="C244" s="64" t="s">
        <v>520</v>
      </c>
      <c r="D244" s="48">
        <v>3</v>
      </c>
      <c r="E244" s="49" t="str">
        <f t="shared" si="14"/>
        <v>1353ITOM0511</v>
      </c>
      <c r="F244" s="52">
        <v>1353</v>
      </c>
      <c r="G244" s="51" t="s">
        <v>521</v>
      </c>
      <c r="H244" s="52" t="s">
        <v>111</v>
      </c>
      <c r="I244" s="53" t="s">
        <v>224</v>
      </c>
      <c r="J244" s="53"/>
      <c r="K244" s="53"/>
      <c r="L244" s="46">
        <v>1</v>
      </c>
      <c r="M244" s="46"/>
      <c r="N244" s="46"/>
      <c r="O244" s="46"/>
      <c r="P244" s="46"/>
      <c r="Q244" s="46"/>
      <c r="R244" s="46"/>
      <c r="S244" s="46"/>
      <c r="T244" s="46"/>
      <c r="U244" s="46"/>
      <c r="V244" s="46">
        <v>1</v>
      </c>
      <c r="W244" s="46"/>
      <c r="X244" s="46"/>
      <c r="Y244" s="46"/>
      <c r="Z244" s="46"/>
      <c r="AA244" s="46"/>
      <c r="AB244" s="46"/>
      <c r="AC244" s="46"/>
      <c r="AD244" s="46"/>
      <c r="AE244" s="53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86">
        <v>55</v>
      </c>
      <c r="AQ244" s="55">
        <f>VLOOKUP(E244,'[1]LopHocPhan'!C$2:F$1412,4,FALSE)</f>
        <v>54</v>
      </c>
      <c r="AR244" s="56">
        <f t="shared" si="17"/>
        <v>1</v>
      </c>
      <c r="AS244" s="55"/>
      <c r="AT244" s="55"/>
      <c r="AU244" s="55">
        <f t="shared" si="18"/>
        <v>54</v>
      </c>
      <c r="AV244" s="57" t="s">
        <v>91</v>
      </c>
      <c r="AW244" s="55">
        <v>3</v>
      </c>
      <c r="AX244" s="55" t="s">
        <v>125</v>
      </c>
      <c r="AY244" s="58"/>
      <c r="AZ244" s="58"/>
      <c r="BA244" s="46"/>
      <c r="BB244" s="46"/>
      <c r="BC244" s="46"/>
      <c r="BD244" s="46"/>
      <c r="BE244" s="46"/>
      <c r="BF244" s="46"/>
      <c r="BG244" s="46"/>
      <c r="BH244" s="46"/>
      <c r="BI244" s="46" t="s">
        <v>119</v>
      </c>
      <c r="BJ244" s="46" t="s">
        <v>187</v>
      </c>
      <c r="BK244" s="58" t="s">
        <v>73</v>
      </c>
      <c r="BL244" s="58" t="s">
        <v>74</v>
      </c>
      <c r="BM244" s="48">
        <v>15</v>
      </c>
      <c r="BN244" s="60"/>
      <c r="BO244" s="36">
        <v>46</v>
      </c>
      <c r="BP244" s="61"/>
      <c r="BQ244" s="62"/>
      <c r="BR244" s="62"/>
      <c r="BS244" s="63"/>
      <c r="BT244" s="58" t="s">
        <v>75</v>
      </c>
      <c r="BV244" s="38"/>
    </row>
    <row r="245" spans="1:74" ht="17.25" customHeight="1">
      <c r="A245" s="46">
        <v>7</v>
      </c>
      <c r="B245" s="46">
        <v>113</v>
      </c>
      <c r="C245" s="64" t="s">
        <v>520</v>
      </c>
      <c r="D245" s="48">
        <v>3</v>
      </c>
      <c r="E245" s="49" t="str">
        <f t="shared" si="14"/>
        <v>1354ITOM0511</v>
      </c>
      <c r="F245" s="52">
        <v>1354</v>
      </c>
      <c r="G245" s="51" t="s">
        <v>521</v>
      </c>
      <c r="H245" s="52" t="s">
        <v>111</v>
      </c>
      <c r="I245" s="53" t="s">
        <v>224</v>
      </c>
      <c r="J245" s="53"/>
      <c r="K245" s="53"/>
      <c r="L245" s="46">
        <v>1</v>
      </c>
      <c r="M245" s="46"/>
      <c r="N245" s="46"/>
      <c r="O245" s="46"/>
      <c r="P245" s="46"/>
      <c r="Q245" s="46"/>
      <c r="R245" s="46"/>
      <c r="S245" s="46"/>
      <c r="T245" s="46"/>
      <c r="U245" s="46"/>
      <c r="V245" s="46">
        <v>1</v>
      </c>
      <c r="W245" s="46"/>
      <c r="X245" s="46"/>
      <c r="Y245" s="46"/>
      <c r="Z245" s="46"/>
      <c r="AA245" s="46"/>
      <c r="AB245" s="46"/>
      <c r="AC245" s="46"/>
      <c r="AD245" s="46"/>
      <c r="AE245" s="53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86">
        <v>55</v>
      </c>
      <c r="AQ245" s="55">
        <f>VLOOKUP(E245,'[1]LopHocPhan'!C$2:F$1412,4,FALSE)</f>
        <v>50</v>
      </c>
      <c r="AR245" s="56">
        <f t="shared" si="17"/>
        <v>5</v>
      </c>
      <c r="AS245" s="55"/>
      <c r="AT245" s="55"/>
      <c r="AU245" s="55">
        <f t="shared" si="18"/>
        <v>50</v>
      </c>
      <c r="AV245" s="57" t="s">
        <v>96</v>
      </c>
      <c r="AW245" s="55">
        <v>3</v>
      </c>
      <c r="AX245" s="55" t="s">
        <v>174</v>
      </c>
      <c r="AY245" s="58"/>
      <c r="AZ245" s="58"/>
      <c r="BA245" s="46"/>
      <c r="BB245" s="46"/>
      <c r="BC245" s="46"/>
      <c r="BD245" s="46"/>
      <c r="BE245" s="46"/>
      <c r="BF245" s="46"/>
      <c r="BG245" s="46"/>
      <c r="BH245" s="46"/>
      <c r="BI245" s="46" t="s">
        <v>119</v>
      </c>
      <c r="BJ245" s="46" t="s">
        <v>463</v>
      </c>
      <c r="BK245" s="58" t="s">
        <v>73</v>
      </c>
      <c r="BL245" s="58" t="s">
        <v>74</v>
      </c>
      <c r="BM245" s="48">
        <v>15</v>
      </c>
      <c r="BN245" s="60"/>
      <c r="BO245" s="36">
        <v>46</v>
      </c>
      <c r="BP245" s="61"/>
      <c r="BQ245" s="62"/>
      <c r="BR245" s="62"/>
      <c r="BS245" s="63"/>
      <c r="BT245" s="58" t="s">
        <v>75</v>
      </c>
      <c r="BV245" s="38"/>
    </row>
    <row r="246" spans="1:74" ht="17.25" customHeight="1">
      <c r="A246" s="46">
        <v>8</v>
      </c>
      <c r="B246" s="46">
        <v>114</v>
      </c>
      <c r="C246" s="64" t="s">
        <v>520</v>
      </c>
      <c r="D246" s="48">
        <v>3</v>
      </c>
      <c r="E246" s="49" t="str">
        <f t="shared" si="14"/>
        <v>1355ITOM0511</v>
      </c>
      <c r="F246" s="52">
        <v>1355</v>
      </c>
      <c r="G246" s="51" t="s">
        <v>521</v>
      </c>
      <c r="H246" s="52" t="s">
        <v>111</v>
      </c>
      <c r="I246" s="53" t="s">
        <v>224</v>
      </c>
      <c r="J246" s="53"/>
      <c r="K246" s="53"/>
      <c r="L246" s="46">
        <v>1</v>
      </c>
      <c r="M246" s="46"/>
      <c r="N246" s="46"/>
      <c r="O246" s="46"/>
      <c r="P246" s="46"/>
      <c r="Q246" s="46"/>
      <c r="R246" s="46"/>
      <c r="S246" s="46"/>
      <c r="T246" s="46"/>
      <c r="U246" s="46"/>
      <c r="V246" s="46">
        <v>1</v>
      </c>
      <c r="W246" s="46"/>
      <c r="X246" s="46"/>
      <c r="Y246" s="46"/>
      <c r="Z246" s="46"/>
      <c r="AA246" s="46"/>
      <c r="AB246" s="46"/>
      <c r="AC246" s="46"/>
      <c r="AD246" s="46"/>
      <c r="AE246" s="53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86">
        <v>55</v>
      </c>
      <c r="AQ246" s="55">
        <f>VLOOKUP(E246,'[1]LopHocPhan'!C$2:F$1412,4,FALSE)</f>
        <v>45</v>
      </c>
      <c r="AR246" s="56">
        <f t="shared" si="17"/>
        <v>10</v>
      </c>
      <c r="AS246" s="55"/>
      <c r="AT246" s="55"/>
      <c r="AU246" s="55">
        <f t="shared" si="18"/>
        <v>45</v>
      </c>
      <c r="AV246" s="57" t="s">
        <v>129</v>
      </c>
      <c r="AW246" s="55">
        <v>3</v>
      </c>
      <c r="AX246" s="55" t="s">
        <v>72</v>
      </c>
      <c r="AY246" s="58"/>
      <c r="AZ246" s="58"/>
      <c r="BA246" s="46"/>
      <c r="BB246" s="46"/>
      <c r="BC246" s="46"/>
      <c r="BD246" s="46"/>
      <c r="BE246" s="46"/>
      <c r="BF246" s="46"/>
      <c r="BG246" s="46"/>
      <c r="BH246" s="46"/>
      <c r="BI246" s="46" t="s">
        <v>119</v>
      </c>
      <c r="BJ246" s="46" t="s">
        <v>367</v>
      </c>
      <c r="BK246" s="58" t="s">
        <v>73</v>
      </c>
      <c r="BL246" s="58" t="s">
        <v>74</v>
      </c>
      <c r="BM246" s="48">
        <v>15</v>
      </c>
      <c r="BN246" s="60"/>
      <c r="BO246" s="36">
        <v>46</v>
      </c>
      <c r="BP246" s="61"/>
      <c r="BQ246" s="62"/>
      <c r="BR246" s="62"/>
      <c r="BS246" s="63"/>
      <c r="BT246" s="58" t="s">
        <v>75</v>
      </c>
      <c r="BV246" s="38"/>
    </row>
    <row r="247" spans="1:72" ht="17.25" customHeight="1">
      <c r="A247" s="46">
        <v>9</v>
      </c>
      <c r="B247" s="46">
        <v>208</v>
      </c>
      <c r="C247" s="47" t="s">
        <v>518</v>
      </c>
      <c r="D247" s="52">
        <v>2</v>
      </c>
      <c r="E247" s="49" t="str">
        <f t="shared" si="14"/>
        <v>1354ITOM0611</v>
      </c>
      <c r="F247" s="50">
        <v>1354</v>
      </c>
      <c r="G247" s="87" t="s">
        <v>519</v>
      </c>
      <c r="H247" s="52" t="s">
        <v>66</v>
      </c>
      <c r="I247" s="53" t="s">
        <v>439</v>
      </c>
      <c r="J247" s="53"/>
      <c r="K247" s="53"/>
      <c r="L247" s="46">
        <v>1</v>
      </c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>
        <v>1</v>
      </c>
      <c r="AD247" s="46"/>
      <c r="AE247" s="53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54">
        <v>110</v>
      </c>
      <c r="AQ247" s="55">
        <f>VLOOKUP(E247,'[1]LopHocPhan'!C$2:F$1412,4,FALSE)</f>
        <v>110</v>
      </c>
      <c r="AR247" s="56">
        <f t="shared" si="17"/>
        <v>0</v>
      </c>
      <c r="AS247" s="55"/>
      <c r="AT247" s="55">
        <v>1</v>
      </c>
      <c r="AU247" s="55">
        <f t="shared" si="18"/>
        <v>110</v>
      </c>
      <c r="AV247" s="57" t="s">
        <v>84</v>
      </c>
      <c r="AW247" s="55">
        <v>2</v>
      </c>
      <c r="AX247" s="55" t="s">
        <v>523</v>
      </c>
      <c r="AY247" s="58" t="s">
        <v>172</v>
      </c>
      <c r="AZ247" s="58" t="s">
        <v>524</v>
      </c>
      <c r="BA247" s="46"/>
      <c r="BB247" s="46"/>
      <c r="BC247" s="46" t="s">
        <v>71</v>
      </c>
      <c r="BD247" s="46" t="s">
        <v>79</v>
      </c>
      <c r="BE247" s="46"/>
      <c r="BF247" s="46"/>
      <c r="BG247" s="46"/>
      <c r="BH247" s="46"/>
      <c r="BI247" s="46"/>
      <c r="BJ247" s="46"/>
      <c r="BK247" s="58" t="s">
        <v>73</v>
      </c>
      <c r="BL247" s="58" t="s">
        <v>87</v>
      </c>
      <c r="BM247" s="48">
        <v>15</v>
      </c>
      <c r="BN247" s="60"/>
      <c r="BO247" s="36">
        <v>46</v>
      </c>
      <c r="BP247" s="61"/>
      <c r="BQ247" s="62"/>
      <c r="BR247" s="62"/>
      <c r="BS247" s="63"/>
      <c r="BT247" s="58" t="s">
        <v>75</v>
      </c>
    </row>
    <row r="248" spans="1:72" ht="17.25" customHeight="1">
      <c r="A248" s="46">
        <v>10</v>
      </c>
      <c r="B248" s="46">
        <v>209</v>
      </c>
      <c r="C248" s="47" t="s">
        <v>518</v>
      </c>
      <c r="D248" s="52">
        <v>2</v>
      </c>
      <c r="E248" s="49" t="str">
        <f t="shared" si="14"/>
        <v>1355ITOM0611</v>
      </c>
      <c r="F248" s="50">
        <v>1355</v>
      </c>
      <c r="G248" s="87" t="s">
        <v>519</v>
      </c>
      <c r="H248" s="52" t="s">
        <v>66</v>
      </c>
      <c r="I248" s="53" t="s">
        <v>439</v>
      </c>
      <c r="J248" s="53"/>
      <c r="K248" s="53"/>
      <c r="L248" s="46">
        <v>1</v>
      </c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>
        <v>1</v>
      </c>
      <c r="AD248" s="46"/>
      <c r="AE248" s="53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54">
        <v>110</v>
      </c>
      <c r="AQ248" s="55">
        <f>VLOOKUP(E248,'[1]LopHocPhan'!C$2:F$1412,4,FALSE)</f>
        <v>110</v>
      </c>
      <c r="AR248" s="56">
        <f t="shared" si="17"/>
        <v>0</v>
      </c>
      <c r="AS248" s="55"/>
      <c r="AT248" s="55"/>
      <c r="AU248" s="55">
        <f t="shared" si="18"/>
        <v>110</v>
      </c>
      <c r="AV248" s="57" t="s">
        <v>173</v>
      </c>
      <c r="AW248" s="55">
        <v>2</v>
      </c>
      <c r="AX248" s="55" t="s">
        <v>106</v>
      </c>
      <c r="AY248" s="58" t="s">
        <v>172</v>
      </c>
      <c r="AZ248" s="58" t="s">
        <v>154</v>
      </c>
      <c r="BA248" s="46"/>
      <c r="BB248" s="46"/>
      <c r="BC248" s="46" t="s">
        <v>71</v>
      </c>
      <c r="BD248" s="46" t="s">
        <v>82</v>
      </c>
      <c r="BE248" s="46"/>
      <c r="BF248" s="46"/>
      <c r="BG248" s="46"/>
      <c r="BH248" s="46"/>
      <c r="BI248" s="46"/>
      <c r="BJ248" s="46"/>
      <c r="BK248" s="58" t="s">
        <v>73</v>
      </c>
      <c r="BL248" s="58" t="s">
        <v>87</v>
      </c>
      <c r="BM248" s="48">
        <v>15</v>
      </c>
      <c r="BN248" s="60"/>
      <c r="BO248" s="36">
        <v>46</v>
      </c>
      <c r="BP248" s="61"/>
      <c r="BQ248" s="62"/>
      <c r="BR248" s="62"/>
      <c r="BS248" s="63"/>
      <c r="BT248" s="58" t="s">
        <v>75</v>
      </c>
    </row>
    <row r="249" spans="1:72" ht="17.25" customHeight="1">
      <c r="A249" s="46">
        <v>11</v>
      </c>
      <c r="B249" s="46">
        <v>210</v>
      </c>
      <c r="C249" s="47" t="s">
        <v>518</v>
      </c>
      <c r="D249" s="52">
        <v>2</v>
      </c>
      <c r="E249" s="49" t="str">
        <f t="shared" si="14"/>
        <v>1356ITOM0611</v>
      </c>
      <c r="F249" s="50">
        <v>1356</v>
      </c>
      <c r="G249" s="87" t="s">
        <v>519</v>
      </c>
      <c r="H249" s="52" t="s">
        <v>66</v>
      </c>
      <c r="I249" s="53" t="s">
        <v>439</v>
      </c>
      <c r="J249" s="53"/>
      <c r="K249" s="53"/>
      <c r="L249" s="46">
        <v>1</v>
      </c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>
        <v>1</v>
      </c>
      <c r="AD249" s="46"/>
      <c r="AE249" s="53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54">
        <v>110</v>
      </c>
      <c r="AQ249" s="55">
        <f>VLOOKUP(E249,'[1]LopHocPhan'!C$2:F$1412,4,FALSE)</f>
        <v>102</v>
      </c>
      <c r="AR249" s="56">
        <f t="shared" si="17"/>
        <v>8</v>
      </c>
      <c r="AS249" s="55"/>
      <c r="AT249" s="55">
        <v>1</v>
      </c>
      <c r="AU249" s="55">
        <f t="shared" si="18"/>
        <v>102</v>
      </c>
      <c r="AV249" s="57" t="s">
        <v>80</v>
      </c>
      <c r="AW249" s="55">
        <v>2</v>
      </c>
      <c r="AX249" s="55" t="s">
        <v>141</v>
      </c>
      <c r="AY249" s="58" t="s">
        <v>172</v>
      </c>
      <c r="AZ249" s="72" t="s">
        <v>525</v>
      </c>
      <c r="BA249" s="46"/>
      <c r="BB249" s="46"/>
      <c r="BC249" s="46"/>
      <c r="BD249" s="46"/>
      <c r="BE249" s="46"/>
      <c r="BF249" s="46"/>
      <c r="BG249" s="46" t="s">
        <v>71</v>
      </c>
      <c r="BH249" s="46" t="s">
        <v>94</v>
      </c>
      <c r="BI249" s="46"/>
      <c r="BJ249" s="46"/>
      <c r="BK249" s="58" t="s">
        <v>73</v>
      </c>
      <c r="BL249" s="58" t="s">
        <v>74</v>
      </c>
      <c r="BM249" s="48">
        <v>15</v>
      </c>
      <c r="BN249" s="60"/>
      <c r="BO249" s="36">
        <v>46</v>
      </c>
      <c r="BP249" s="61"/>
      <c r="BQ249" s="62"/>
      <c r="BR249" s="62"/>
      <c r="BS249" s="63"/>
      <c r="BT249" s="58" t="s">
        <v>75</v>
      </c>
    </row>
    <row r="250" spans="1:72" ht="17.25" customHeight="1">
      <c r="A250" s="46">
        <v>12</v>
      </c>
      <c r="B250" s="46">
        <v>211</v>
      </c>
      <c r="C250" s="47" t="s">
        <v>518</v>
      </c>
      <c r="D250" s="52">
        <v>2</v>
      </c>
      <c r="E250" s="49" t="str">
        <f t="shared" si="14"/>
        <v>1357ITOM0611</v>
      </c>
      <c r="F250" s="50">
        <v>1357</v>
      </c>
      <c r="G250" s="87" t="s">
        <v>519</v>
      </c>
      <c r="H250" s="52" t="s">
        <v>66</v>
      </c>
      <c r="I250" s="53" t="s">
        <v>439</v>
      </c>
      <c r="J250" s="53"/>
      <c r="K250" s="53"/>
      <c r="L250" s="46">
        <v>1</v>
      </c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>
        <v>1</v>
      </c>
      <c r="AD250" s="46"/>
      <c r="AE250" s="53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54">
        <v>60</v>
      </c>
      <c r="AQ250" s="55">
        <f>VLOOKUP(E250,'[1]LopHocPhan'!C$2:F$1412,4,FALSE)</f>
        <v>41</v>
      </c>
      <c r="AR250" s="56">
        <f t="shared" si="17"/>
        <v>19</v>
      </c>
      <c r="AS250" s="55"/>
      <c r="AT250" s="55"/>
      <c r="AU250" s="55">
        <f t="shared" si="18"/>
        <v>41</v>
      </c>
      <c r="AV250" s="57" t="s">
        <v>166</v>
      </c>
      <c r="AW250" s="55">
        <v>2</v>
      </c>
      <c r="AX250" s="55" t="s">
        <v>118</v>
      </c>
      <c r="AY250" s="58" t="s">
        <v>172</v>
      </c>
      <c r="AZ250" s="58"/>
      <c r="BA250" s="46"/>
      <c r="BB250" s="46"/>
      <c r="BC250" s="46"/>
      <c r="BD250" s="46"/>
      <c r="BE250" s="46"/>
      <c r="BF250" s="46"/>
      <c r="BG250" s="46" t="s">
        <v>71</v>
      </c>
      <c r="BH250" s="46" t="s">
        <v>428</v>
      </c>
      <c r="BI250" s="46"/>
      <c r="BJ250" s="46"/>
      <c r="BK250" s="58" t="s">
        <v>73</v>
      </c>
      <c r="BL250" s="58" t="s">
        <v>74</v>
      </c>
      <c r="BM250" s="48">
        <v>15</v>
      </c>
      <c r="BN250" s="60" t="s">
        <v>246</v>
      </c>
      <c r="BO250" s="36">
        <v>46</v>
      </c>
      <c r="BP250" s="61"/>
      <c r="BQ250" s="62"/>
      <c r="BR250" s="62"/>
      <c r="BS250" s="63"/>
      <c r="BT250" s="58" t="s">
        <v>75</v>
      </c>
    </row>
    <row r="251" spans="1:72" ht="17.25" customHeight="1">
      <c r="A251" s="46">
        <v>13</v>
      </c>
      <c r="B251" s="46">
        <v>624</v>
      </c>
      <c r="C251" s="68" t="s">
        <v>526</v>
      </c>
      <c r="D251" s="49">
        <v>3</v>
      </c>
      <c r="E251" s="49" t="str">
        <f t="shared" si="14"/>
        <v>1351ITOM1311</v>
      </c>
      <c r="F251" s="76">
        <v>1351</v>
      </c>
      <c r="G251" s="70" t="s">
        <v>527</v>
      </c>
      <c r="H251" s="49" t="s">
        <v>111</v>
      </c>
      <c r="I251" s="69" t="s">
        <v>399</v>
      </c>
      <c r="J251" s="53"/>
      <c r="K251" s="53"/>
      <c r="L251" s="46"/>
      <c r="M251" s="69">
        <v>1</v>
      </c>
      <c r="N251" s="46"/>
      <c r="O251" s="46"/>
      <c r="P251" s="70"/>
      <c r="Q251" s="70"/>
      <c r="R251" s="70"/>
      <c r="S251" s="70"/>
      <c r="T251" s="70"/>
      <c r="U251" s="70">
        <v>1</v>
      </c>
      <c r="V251" s="70"/>
      <c r="W251" s="70"/>
      <c r="X251" s="70"/>
      <c r="Y251" s="70"/>
      <c r="Z251" s="70"/>
      <c r="AA251" s="70"/>
      <c r="AB251" s="70"/>
      <c r="AC251" s="70"/>
      <c r="AD251" s="70"/>
      <c r="AE251" s="69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>
        <v>125</v>
      </c>
      <c r="AQ251" s="55">
        <f>VLOOKUP(E251,'[1]LopHocPhan'!C$2:F$1412,4,FALSE)</f>
        <v>126</v>
      </c>
      <c r="AR251" s="56">
        <f t="shared" si="17"/>
        <v>-1</v>
      </c>
      <c r="AS251" s="55"/>
      <c r="AT251" s="55"/>
      <c r="AU251" s="55">
        <f t="shared" si="18"/>
        <v>126</v>
      </c>
      <c r="AV251" s="71" t="s">
        <v>188</v>
      </c>
      <c r="AW251" s="55">
        <v>1</v>
      </c>
      <c r="AX251" s="55" t="s">
        <v>150</v>
      </c>
      <c r="AY251" s="72"/>
      <c r="AZ251" s="58" t="s">
        <v>528</v>
      </c>
      <c r="BA251" s="70"/>
      <c r="BB251" s="70"/>
      <c r="BC251" s="70"/>
      <c r="BD251" s="70"/>
      <c r="BE251" s="70"/>
      <c r="BF251" s="70"/>
      <c r="BG251" s="70"/>
      <c r="BH251" s="70"/>
      <c r="BI251" s="70" t="s">
        <v>115</v>
      </c>
      <c r="BJ251" s="70" t="s">
        <v>125</v>
      </c>
      <c r="BK251" s="72" t="s">
        <v>73</v>
      </c>
      <c r="BL251" s="72" t="s">
        <v>74</v>
      </c>
      <c r="BM251" s="49">
        <v>15</v>
      </c>
      <c r="BN251" s="60"/>
      <c r="BO251" s="36">
        <v>47</v>
      </c>
      <c r="BP251" s="61"/>
      <c r="BQ251" s="62"/>
      <c r="BR251" s="62"/>
      <c r="BS251" s="74"/>
      <c r="BT251" s="72" t="s">
        <v>105</v>
      </c>
    </row>
    <row r="252" spans="1:72" ht="17.25" customHeight="1">
      <c r="A252" s="46">
        <v>14</v>
      </c>
      <c r="B252" s="46">
        <v>625</v>
      </c>
      <c r="C252" s="68" t="s">
        <v>529</v>
      </c>
      <c r="D252" s="49">
        <v>2</v>
      </c>
      <c r="E252" s="49" t="str">
        <f t="shared" si="14"/>
        <v>1351ITOM1411</v>
      </c>
      <c r="F252" s="76">
        <v>1351</v>
      </c>
      <c r="G252" s="70" t="s">
        <v>530</v>
      </c>
      <c r="H252" s="49" t="s">
        <v>66</v>
      </c>
      <c r="I252" s="69" t="s">
        <v>399</v>
      </c>
      <c r="J252" s="53"/>
      <c r="K252" s="53"/>
      <c r="L252" s="46"/>
      <c r="M252" s="69">
        <v>1</v>
      </c>
      <c r="N252" s="46"/>
      <c r="O252" s="46"/>
      <c r="P252" s="70"/>
      <c r="Q252" s="70"/>
      <c r="R252" s="70"/>
      <c r="S252" s="70"/>
      <c r="T252" s="70"/>
      <c r="U252" s="70">
        <v>1</v>
      </c>
      <c r="V252" s="70"/>
      <c r="W252" s="70"/>
      <c r="X252" s="70"/>
      <c r="Y252" s="70"/>
      <c r="Z252" s="70"/>
      <c r="AA252" s="70"/>
      <c r="AB252" s="70"/>
      <c r="AC252" s="70"/>
      <c r="AD252" s="70"/>
      <c r="AE252" s="69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>
        <v>125</v>
      </c>
      <c r="AQ252" s="55">
        <f>VLOOKUP(E252,'[1]LopHocPhan'!C$2:F$1412,4,FALSE)</f>
        <v>123</v>
      </c>
      <c r="AR252" s="56">
        <f t="shared" si="17"/>
        <v>2</v>
      </c>
      <c r="AS252" s="55"/>
      <c r="AT252" s="55"/>
      <c r="AU252" s="55">
        <f t="shared" si="18"/>
        <v>123</v>
      </c>
      <c r="AV252" s="71" t="s">
        <v>183</v>
      </c>
      <c r="AW252" s="55">
        <v>4</v>
      </c>
      <c r="AX252" s="55" t="s">
        <v>148</v>
      </c>
      <c r="AY252" s="72"/>
      <c r="AZ252" s="58" t="s">
        <v>531</v>
      </c>
      <c r="BA252" s="70" t="s">
        <v>93</v>
      </c>
      <c r="BB252" s="70" t="s">
        <v>155</v>
      </c>
      <c r="BC252" s="70"/>
      <c r="BD252" s="70"/>
      <c r="BE252" s="70"/>
      <c r="BF252" s="70"/>
      <c r="BG252" s="70"/>
      <c r="BH252" s="70"/>
      <c r="BI252" s="70"/>
      <c r="BJ252" s="70"/>
      <c r="BK252" s="72" t="s">
        <v>73</v>
      </c>
      <c r="BL252" s="72" t="s">
        <v>87</v>
      </c>
      <c r="BM252" s="49">
        <v>15</v>
      </c>
      <c r="BN252" s="60"/>
      <c r="BO252" s="36">
        <v>47</v>
      </c>
      <c r="BP252" s="61"/>
      <c r="BQ252" s="62"/>
      <c r="BR252" s="62"/>
      <c r="BS252" s="74"/>
      <c r="BT252" s="72" t="s">
        <v>105</v>
      </c>
    </row>
    <row r="253" spans="1:72" ht="17.25" customHeight="1">
      <c r="A253" s="46">
        <v>15</v>
      </c>
      <c r="B253" s="46">
        <v>647</v>
      </c>
      <c r="C253" s="68" t="s">
        <v>529</v>
      </c>
      <c r="D253" s="49">
        <v>2</v>
      </c>
      <c r="E253" s="49" t="str">
        <f t="shared" si="14"/>
        <v>1352ITOM1411</v>
      </c>
      <c r="F253" s="101">
        <v>1352</v>
      </c>
      <c r="G253" s="70" t="s">
        <v>530</v>
      </c>
      <c r="H253" s="49" t="s">
        <v>66</v>
      </c>
      <c r="I253" s="70" t="s">
        <v>101</v>
      </c>
      <c r="J253" s="53"/>
      <c r="K253" s="53"/>
      <c r="L253" s="46"/>
      <c r="M253" s="69">
        <v>1</v>
      </c>
      <c r="N253" s="46"/>
      <c r="O253" s="46"/>
      <c r="P253" s="70"/>
      <c r="Q253" s="70"/>
      <c r="R253" s="70"/>
      <c r="S253" s="70"/>
      <c r="T253" s="70"/>
      <c r="U253" s="70"/>
      <c r="V253" s="70">
        <v>1</v>
      </c>
      <c r="W253" s="70"/>
      <c r="X253" s="70"/>
      <c r="Y253" s="70"/>
      <c r="Z253" s="70"/>
      <c r="AA253" s="70"/>
      <c r="AB253" s="70"/>
      <c r="AC253" s="70"/>
      <c r="AD253" s="70"/>
      <c r="AE253" s="69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>
        <v>120</v>
      </c>
      <c r="AQ253" s="55">
        <f>VLOOKUP(E253,'[1]LopHocPhan'!C$2:F$1412,4,FALSE)</f>
        <v>120</v>
      </c>
      <c r="AR253" s="56">
        <f t="shared" si="17"/>
        <v>0</v>
      </c>
      <c r="AS253" s="55"/>
      <c r="AT253" s="55"/>
      <c r="AU253" s="55">
        <f t="shared" si="18"/>
        <v>120</v>
      </c>
      <c r="AV253" s="71" t="s">
        <v>175</v>
      </c>
      <c r="AW253" s="55">
        <v>4</v>
      </c>
      <c r="AX253" s="55" t="s">
        <v>141</v>
      </c>
      <c r="AY253" s="58"/>
      <c r="AZ253" s="72" t="s">
        <v>142</v>
      </c>
      <c r="BA253" s="70"/>
      <c r="BB253" s="70"/>
      <c r="BC253" s="70" t="s">
        <v>93</v>
      </c>
      <c r="BD253" s="70" t="s">
        <v>135</v>
      </c>
      <c r="BE253" s="70"/>
      <c r="BF253" s="70"/>
      <c r="BG253" s="70"/>
      <c r="BH253" s="70"/>
      <c r="BI253" s="70"/>
      <c r="BJ253" s="70"/>
      <c r="BK253" s="72" t="s">
        <v>73</v>
      </c>
      <c r="BL253" s="58" t="s">
        <v>87</v>
      </c>
      <c r="BM253" s="49">
        <v>15</v>
      </c>
      <c r="BN253" s="60"/>
      <c r="BO253" s="36">
        <v>47</v>
      </c>
      <c r="BP253" s="61"/>
      <c r="BQ253" s="62"/>
      <c r="BR253" s="62"/>
      <c r="BS253" s="74"/>
      <c r="BT253" s="72" t="s">
        <v>105</v>
      </c>
    </row>
    <row r="254" spans="1:74" ht="17.25" customHeight="1">
      <c r="A254" s="46">
        <v>16</v>
      </c>
      <c r="B254" s="46">
        <v>930</v>
      </c>
      <c r="C254" s="81" t="s">
        <v>526</v>
      </c>
      <c r="D254" s="70">
        <v>3</v>
      </c>
      <c r="E254" s="49" t="str">
        <f t="shared" si="14"/>
        <v>1352ITOM1311</v>
      </c>
      <c r="F254" s="104" t="s">
        <v>488</v>
      </c>
      <c r="G254" s="70" t="s">
        <v>527</v>
      </c>
      <c r="H254" s="77" t="s">
        <v>111</v>
      </c>
      <c r="I254" s="69" t="s">
        <v>156</v>
      </c>
      <c r="J254" s="53"/>
      <c r="K254" s="53"/>
      <c r="L254" s="46"/>
      <c r="M254" s="69"/>
      <c r="N254" s="46">
        <v>1</v>
      </c>
      <c r="O254" s="46"/>
      <c r="P254" s="70"/>
      <c r="Q254" s="70"/>
      <c r="R254" s="70"/>
      <c r="S254" s="70"/>
      <c r="T254" s="70"/>
      <c r="U254" s="70"/>
      <c r="V254" s="70">
        <v>1</v>
      </c>
      <c r="W254" s="70"/>
      <c r="X254" s="70"/>
      <c r="Y254" s="70"/>
      <c r="Z254" s="70"/>
      <c r="AA254" s="70"/>
      <c r="AB254" s="70"/>
      <c r="AC254" s="70"/>
      <c r="AD254" s="70"/>
      <c r="AE254" s="69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8">
        <v>110</v>
      </c>
      <c r="AQ254" s="55">
        <f>VLOOKUP(E254,'[1]LopHocPhan'!C$2:F$1412,4,FALSE)</f>
        <v>110</v>
      </c>
      <c r="AR254" s="56">
        <f t="shared" si="17"/>
        <v>0</v>
      </c>
      <c r="AS254" s="55"/>
      <c r="AT254" s="55"/>
      <c r="AU254" s="55">
        <f t="shared" si="18"/>
        <v>110</v>
      </c>
      <c r="AV254" s="71" t="s">
        <v>80</v>
      </c>
      <c r="AW254" s="55">
        <v>3</v>
      </c>
      <c r="AX254" s="55" t="s">
        <v>148</v>
      </c>
      <c r="AY254" s="72"/>
      <c r="AZ254" s="58" t="s">
        <v>532</v>
      </c>
      <c r="BA254" s="70"/>
      <c r="BB254" s="70"/>
      <c r="BC254" s="70"/>
      <c r="BD254" s="70"/>
      <c r="BE254" s="70"/>
      <c r="BF254" s="70"/>
      <c r="BG254" s="46" t="s">
        <v>119</v>
      </c>
      <c r="BH254" s="70" t="s">
        <v>318</v>
      </c>
      <c r="BI254" s="70"/>
      <c r="BJ254" s="70"/>
      <c r="BK254" s="72" t="s">
        <v>73</v>
      </c>
      <c r="BL254" s="72" t="s">
        <v>74</v>
      </c>
      <c r="BM254" s="49">
        <v>15</v>
      </c>
      <c r="BN254" s="60"/>
      <c r="BO254" s="61">
        <v>48</v>
      </c>
      <c r="BP254" s="61"/>
      <c r="BQ254" s="79"/>
      <c r="BR254" s="62"/>
      <c r="BS254" s="74"/>
      <c r="BT254" s="72" t="s">
        <v>105</v>
      </c>
      <c r="BV254" s="38"/>
    </row>
    <row r="255" spans="1:74" ht="17.25" customHeight="1">
      <c r="A255" s="46">
        <v>17</v>
      </c>
      <c r="B255" s="46">
        <v>931</v>
      </c>
      <c r="C255" s="81" t="s">
        <v>526</v>
      </c>
      <c r="D255" s="70">
        <v>3</v>
      </c>
      <c r="E255" s="49" t="str">
        <f t="shared" si="14"/>
        <v>1354ITOM1311</v>
      </c>
      <c r="F255" s="76">
        <v>1354</v>
      </c>
      <c r="G255" s="70" t="s">
        <v>527</v>
      </c>
      <c r="H255" s="77" t="s">
        <v>111</v>
      </c>
      <c r="I255" s="69" t="s">
        <v>156</v>
      </c>
      <c r="J255" s="53"/>
      <c r="K255" s="53"/>
      <c r="L255" s="46"/>
      <c r="M255" s="69"/>
      <c r="N255" s="46">
        <v>1</v>
      </c>
      <c r="O255" s="46"/>
      <c r="P255" s="70"/>
      <c r="Q255" s="70"/>
      <c r="R255" s="70"/>
      <c r="S255" s="70"/>
      <c r="T255" s="70"/>
      <c r="U255" s="70"/>
      <c r="V255" s="70">
        <v>1</v>
      </c>
      <c r="W255" s="70"/>
      <c r="X255" s="70"/>
      <c r="Y255" s="70"/>
      <c r="Z255" s="70"/>
      <c r="AA255" s="70"/>
      <c r="AB255" s="70"/>
      <c r="AC255" s="70"/>
      <c r="AD255" s="70"/>
      <c r="AE255" s="69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8">
        <v>110</v>
      </c>
      <c r="AQ255" s="55">
        <f>VLOOKUP(E255,'[1]LopHocPhan'!C$2:F$1412,4,FALSE)</f>
        <v>92</v>
      </c>
      <c r="AR255" s="56">
        <f t="shared" si="17"/>
        <v>18</v>
      </c>
      <c r="AS255" s="55"/>
      <c r="AT255" s="55"/>
      <c r="AU255" s="55">
        <f t="shared" si="18"/>
        <v>92</v>
      </c>
      <c r="AV255" s="71" t="s">
        <v>80</v>
      </c>
      <c r="AW255" s="55">
        <v>3</v>
      </c>
      <c r="AX255" s="55" t="s">
        <v>150</v>
      </c>
      <c r="AY255" s="72"/>
      <c r="AZ255" s="72" t="s">
        <v>533</v>
      </c>
      <c r="BA255" s="70"/>
      <c r="BB255" s="70"/>
      <c r="BC255" s="70"/>
      <c r="BD255" s="70"/>
      <c r="BE255" s="70"/>
      <c r="BF255" s="70"/>
      <c r="BG255" s="46" t="s">
        <v>119</v>
      </c>
      <c r="BH255" s="70" t="s">
        <v>131</v>
      </c>
      <c r="BI255" s="70"/>
      <c r="BJ255" s="70"/>
      <c r="BK255" s="72" t="s">
        <v>73</v>
      </c>
      <c r="BL255" s="72" t="s">
        <v>74</v>
      </c>
      <c r="BM255" s="49">
        <v>15</v>
      </c>
      <c r="BN255" s="60"/>
      <c r="BO255" s="61">
        <v>48</v>
      </c>
      <c r="BP255" s="61" t="s">
        <v>513</v>
      </c>
      <c r="BQ255" s="79"/>
      <c r="BR255" s="62"/>
      <c r="BS255" s="74"/>
      <c r="BT255" s="72" t="s">
        <v>105</v>
      </c>
      <c r="BV255" s="38"/>
    </row>
    <row r="256" spans="1:74" ht="17.25" customHeight="1">
      <c r="A256" s="46">
        <v>18</v>
      </c>
      <c r="B256" s="46">
        <v>932</v>
      </c>
      <c r="C256" s="81" t="s">
        <v>526</v>
      </c>
      <c r="D256" s="70">
        <v>3</v>
      </c>
      <c r="E256" s="49" t="str">
        <f t="shared" si="14"/>
        <v>1353ITOM1311</v>
      </c>
      <c r="F256" s="104" t="s">
        <v>489</v>
      </c>
      <c r="G256" s="70" t="s">
        <v>527</v>
      </c>
      <c r="H256" s="77" t="s">
        <v>111</v>
      </c>
      <c r="I256" s="69" t="s">
        <v>156</v>
      </c>
      <c r="J256" s="53"/>
      <c r="K256" s="53"/>
      <c r="L256" s="46"/>
      <c r="M256" s="69"/>
      <c r="N256" s="46">
        <v>1</v>
      </c>
      <c r="O256" s="46"/>
      <c r="P256" s="70"/>
      <c r="Q256" s="70"/>
      <c r="R256" s="70"/>
      <c r="S256" s="70"/>
      <c r="T256" s="70"/>
      <c r="U256" s="70"/>
      <c r="V256" s="70">
        <v>1</v>
      </c>
      <c r="W256" s="70"/>
      <c r="X256" s="70"/>
      <c r="Y256" s="70"/>
      <c r="Z256" s="70"/>
      <c r="AA256" s="70"/>
      <c r="AB256" s="70"/>
      <c r="AC256" s="70"/>
      <c r="AD256" s="70"/>
      <c r="AE256" s="69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8">
        <v>110</v>
      </c>
      <c r="AQ256" s="55">
        <f>VLOOKUP(E256,'[1]LopHocPhan'!C$2:F$1412,4,FALSE)</f>
        <v>110</v>
      </c>
      <c r="AR256" s="56">
        <f t="shared" si="17"/>
        <v>0</v>
      </c>
      <c r="AS256" s="55"/>
      <c r="AT256" s="55"/>
      <c r="AU256" s="55">
        <f t="shared" si="18"/>
        <v>110</v>
      </c>
      <c r="AV256" s="71" t="s">
        <v>163</v>
      </c>
      <c r="AW256" s="55">
        <v>3</v>
      </c>
      <c r="AX256" s="55" t="s">
        <v>534</v>
      </c>
      <c r="AY256" s="72"/>
      <c r="AZ256" s="58" t="s">
        <v>535</v>
      </c>
      <c r="BA256" s="70"/>
      <c r="BB256" s="70"/>
      <c r="BC256" s="70"/>
      <c r="BD256" s="70"/>
      <c r="BE256" s="46" t="s">
        <v>119</v>
      </c>
      <c r="BF256" s="70" t="s">
        <v>204</v>
      </c>
      <c r="BG256" s="80"/>
      <c r="BH256" s="70"/>
      <c r="BI256" s="70"/>
      <c r="BJ256" s="70"/>
      <c r="BK256" s="72" t="s">
        <v>73</v>
      </c>
      <c r="BL256" s="72" t="s">
        <v>74</v>
      </c>
      <c r="BM256" s="49">
        <v>15</v>
      </c>
      <c r="BN256" s="60" t="s">
        <v>536</v>
      </c>
      <c r="BO256" s="61">
        <v>48</v>
      </c>
      <c r="BP256" s="61"/>
      <c r="BQ256" s="79"/>
      <c r="BR256" s="62"/>
      <c r="BS256" s="74"/>
      <c r="BT256" s="72" t="s">
        <v>105</v>
      </c>
      <c r="BV256" s="38"/>
    </row>
    <row r="257" spans="1:72" ht="17.25" customHeight="1">
      <c r="A257" s="46">
        <v>1</v>
      </c>
      <c r="B257" s="46">
        <v>223</v>
      </c>
      <c r="C257" s="64" t="s">
        <v>537</v>
      </c>
      <c r="D257" s="48">
        <v>1</v>
      </c>
      <c r="E257" s="49" t="str">
        <f t="shared" si="14"/>
        <v>1351TECO0411</v>
      </c>
      <c r="F257" s="50">
        <v>1351</v>
      </c>
      <c r="G257" s="51" t="s">
        <v>538</v>
      </c>
      <c r="H257" s="52" t="s">
        <v>302</v>
      </c>
      <c r="I257" s="53" t="s">
        <v>239</v>
      </c>
      <c r="J257" s="53"/>
      <c r="K257" s="53"/>
      <c r="L257" s="46">
        <v>1</v>
      </c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>
        <v>1</v>
      </c>
      <c r="AE257" s="53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54">
        <v>115</v>
      </c>
      <c r="AQ257" s="55">
        <f>VLOOKUP(E257,'[1]LopHocPhan'!C$2:F$1412,4,FALSE)</f>
        <v>114</v>
      </c>
      <c r="AR257" s="56">
        <f t="shared" si="17"/>
        <v>1</v>
      </c>
      <c r="AS257" s="55"/>
      <c r="AT257" s="55"/>
      <c r="AU257" s="55">
        <f t="shared" si="18"/>
        <v>114</v>
      </c>
      <c r="AV257" s="57" t="s">
        <v>173</v>
      </c>
      <c r="AW257" s="55">
        <v>2</v>
      </c>
      <c r="AX257" s="55" t="s">
        <v>141</v>
      </c>
      <c r="AY257" s="58"/>
      <c r="AZ257" s="72" t="s">
        <v>449</v>
      </c>
      <c r="BA257" s="46"/>
      <c r="BB257" s="46"/>
      <c r="BC257" s="46" t="s">
        <v>71</v>
      </c>
      <c r="BD257" s="46" t="s">
        <v>124</v>
      </c>
      <c r="BE257" s="46"/>
      <c r="BF257" s="46"/>
      <c r="BG257" s="46"/>
      <c r="BH257" s="46"/>
      <c r="BI257" s="46"/>
      <c r="BJ257" s="46"/>
      <c r="BK257" s="58" t="s">
        <v>182</v>
      </c>
      <c r="BL257" s="58" t="s">
        <v>539</v>
      </c>
      <c r="BM257" s="48">
        <v>16</v>
      </c>
      <c r="BN257" s="60" t="s">
        <v>273</v>
      </c>
      <c r="BO257" s="36">
        <v>46</v>
      </c>
      <c r="BP257" s="61"/>
      <c r="BQ257" s="62"/>
      <c r="BR257" s="62"/>
      <c r="BS257" s="63"/>
      <c r="BT257" s="58" t="s">
        <v>75</v>
      </c>
    </row>
    <row r="258" spans="1:72" ht="17.25" customHeight="1">
      <c r="A258" s="46">
        <v>2</v>
      </c>
      <c r="B258" s="46">
        <v>224</v>
      </c>
      <c r="C258" s="64" t="s">
        <v>537</v>
      </c>
      <c r="D258" s="48">
        <v>1</v>
      </c>
      <c r="E258" s="49" t="str">
        <f t="shared" si="14"/>
        <v>1352TECO0411</v>
      </c>
      <c r="F258" s="50">
        <v>1352</v>
      </c>
      <c r="G258" s="51" t="s">
        <v>538</v>
      </c>
      <c r="H258" s="52" t="s">
        <v>302</v>
      </c>
      <c r="I258" s="53" t="s">
        <v>239</v>
      </c>
      <c r="J258" s="53"/>
      <c r="K258" s="53"/>
      <c r="L258" s="46">
        <v>1</v>
      </c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>
        <v>1</v>
      </c>
      <c r="AE258" s="53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54">
        <v>115</v>
      </c>
      <c r="AQ258" s="55">
        <f>VLOOKUP(E258,'[1]LopHocPhan'!C$2:F$1412,4,FALSE)</f>
        <v>115</v>
      </c>
      <c r="AR258" s="56">
        <f t="shared" si="17"/>
        <v>0</v>
      </c>
      <c r="AS258" s="55"/>
      <c r="AT258" s="55"/>
      <c r="AU258" s="55">
        <f t="shared" si="18"/>
        <v>115</v>
      </c>
      <c r="AV258" s="57" t="s">
        <v>175</v>
      </c>
      <c r="AW258" s="55">
        <v>2</v>
      </c>
      <c r="AX258" s="55" t="s">
        <v>106</v>
      </c>
      <c r="AY258" s="58"/>
      <c r="AZ258" s="72" t="s">
        <v>317</v>
      </c>
      <c r="BA258" s="46"/>
      <c r="BB258" s="46"/>
      <c r="BC258" s="46" t="s">
        <v>71</v>
      </c>
      <c r="BD258" s="46" t="s">
        <v>130</v>
      </c>
      <c r="BE258" s="46"/>
      <c r="BF258" s="46"/>
      <c r="BG258" s="46"/>
      <c r="BH258" s="46"/>
      <c r="BI258" s="46"/>
      <c r="BJ258" s="46"/>
      <c r="BK258" s="58" t="s">
        <v>182</v>
      </c>
      <c r="BL258" s="58" t="s">
        <v>539</v>
      </c>
      <c r="BM258" s="48">
        <v>16</v>
      </c>
      <c r="BN258" s="60" t="s">
        <v>273</v>
      </c>
      <c r="BO258" s="36">
        <v>46</v>
      </c>
      <c r="BP258" s="61"/>
      <c r="BQ258" s="62"/>
      <c r="BR258" s="62"/>
      <c r="BS258" s="63"/>
      <c r="BT258" s="58" t="s">
        <v>75</v>
      </c>
    </row>
    <row r="259" spans="1:72" ht="17.25" customHeight="1">
      <c r="A259" s="46">
        <v>3</v>
      </c>
      <c r="B259" s="46">
        <v>225</v>
      </c>
      <c r="C259" s="64" t="s">
        <v>537</v>
      </c>
      <c r="D259" s="48">
        <v>1</v>
      </c>
      <c r="E259" s="49" t="str">
        <f t="shared" si="14"/>
        <v>1353TECO0411</v>
      </c>
      <c r="F259" s="50">
        <v>1353</v>
      </c>
      <c r="G259" s="51" t="s">
        <v>538</v>
      </c>
      <c r="H259" s="52" t="s">
        <v>302</v>
      </c>
      <c r="I259" s="53" t="s">
        <v>239</v>
      </c>
      <c r="J259" s="53"/>
      <c r="K259" s="53"/>
      <c r="L259" s="46">
        <v>1</v>
      </c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>
        <v>1</v>
      </c>
      <c r="AE259" s="53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54">
        <v>60</v>
      </c>
      <c r="AQ259" s="55">
        <f>VLOOKUP(E259,'[1]LopHocPhan'!C$2:F$1412,4,FALSE)</f>
        <v>54</v>
      </c>
      <c r="AR259" s="56">
        <f t="shared" si="17"/>
        <v>6</v>
      </c>
      <c r="AS259" s="55"/>
      <c r="AT259" s="55"/>
      <c r="AU259" s="55">
        <f t="shared" si="18"/>
        <v>54</v>
      </c>
      <c r="AV259" s="57" t="s">
        <v>166</v>
      </c>
      <c r="AW259" s="55">
        <v>2</v>
      </c>
      <c r="AX259" s="55" t="s">
        <v>174</v>
      </c>
      <c r="AY259" s="58"/>
      <c r="AZ259" s="58"/>
      <c r="BA259" s="46"/>
      <c r="BB259" s="46"/>
      <c r="BC259" s="46"/>
      <c r="BD259" s="46"/>
      <c r="BE259" s="46"/>
      <c r="BF259" s="46"/>
      <c r="BG259" s="91" t="s">
        <v>71</v>
      </c>
      <c r="BH259" s="46" t="s">
        <v>331</v>
      </c>
      <c r="BI259" s="46"/>
      <c r="BJ259" s="46"/>
      <c r="BK259" s="58" t="s">
        <v>306</v>
      </c>
      <c r="BL259" s="58" t="s">
        <v>539</v>
      </c>
      <c r="BM259" s="48">
        <v>16</v>
      </c>
      <c r="BN259" s="60" t="s">
        <v>327</v>
      </c>
      <c r="BO259" s="36">
        <v>46</v>
      </c>
      <c r="BP259" s="61"/>
      <c r="BQ259" s="62"/>
      <c r="BR259" s="62"/>
      <c r="BS259" s="63"/>
      <c r="BT259" s="58" t="s">
        <v>75</v>
      </c>
    </row>
    <row r="260" spans="1:74" ht="22.5" customHeight="1">
      <c r="A260" s="46">
        <v>4</v>
      </c>
      <c r="B260" s="46">
        <v>226</v>
      </c>
      <c r="C260" s="64" t="s">
        <v>540</v>
      </c>
      <c r="D260" s="48">
        <v>3</v>
      </c>
      <c r="E260" s="49" t="str">
        <f t="shared" si="14"/>
        <v>1351TECO0311</v>
      </c>
      <c r="F260" s="50">
        <v>1351</v>
      </c>
      <c r="G260" s="51" t="s">
        <v>541</v>
      </c>
      <c r="H260" s="52" t="s">
        <v>111</v>
      </c>
      <c r="I260" s="53" t="s">
        <v>239</v>
      </c>
      <c r="J260" s="53"/>
      <c r="K260" s="53"/>
      <c r="L260" s="46">
        <v>1</v>
      </c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>
        <v>1</v>
      </c>
      <c r="AE260" s="53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54">
        <v>60</v>
      </c>
      <c r="AQ260" s="55">
        <f>VLOOKUP(E260,'[1]LopHocPhan'!C$2:F$1412,4,FALSE)</f>
        <v>60</v>
      </c>
      <c r="AR260" s="56">
        <f t="shared" si="17"/>
        <v>0</v>
      </c>
      <c r="AS260" s="55"/>
      <c r="AT260" s="55"/>
      <c r="AU260" s="55">
        <f t="shared" si="18"/>
        <v>60</v>
      </c>
      <c r="AV260" s="57" t="s">
        <v>91</v>
      </c>
      <c r="AW260" s="55">
        <v>1</v>
      </c>
      <c r="AX260" s="55" t="s">
        <v>125</v>
      </c>
      <c r="AY260" s="58"/>
      <c r="AZ260" s="58"/>
      <c r="BA260" s="46"/>
      <c r="BB260" s="46"/>
      <c r="BC260" s="46"/>
      <c r="BD260" s="46"/>
      <c r="BE260" s="46"/>
      <c r="BF260" s="46"/>
      <c r="BG260" s="46"/>
      <c r="BH260" s="46"/>
      <c r="BI260" s="46" t="s">
        <v>115</v>
      </c>
      <c r="BJ260" s="46" t="s">
        <v>367</v>
      </c>
      <c r="BK260" s="58" t="s">
        <v>73</v>
      </c>
      <c r="BL260" s="58" t="s">
        <v>74</v>
      </c>
      <c r="BM260" s="48">
        <v>16</v>
      </c>
      <c r="BN260" s="60"/>
      <c r="BO260" s="36">
        <v>46</v>
      </c>
      <c r="BP260" s="61"/>
      <c r="BQ260" s="62"/>
      <c r="BR260" s="62"/>
      <c r="BS260" s="63"/>
      <c r="BT260" s="58" t="s">
        <v>75</v>
      </c>
      <c r="BV260" s="38"/>
    </row>
    <row r="261" spans="1:74" ht="22.5" customHeight="1">
      <c r="A261" s="46">
        <v>5</v>
      </c>
      <c r="B261" s="46">
        <v>227</v>
      </c>
      <c r="C261" s="64" t="s">
        <v>540</v>
      </c>
      <c r="D261" s="48">
        <v>3</v>
      </c>
      <c r="E261" s="49" t="str">
        <f t="shared" si="14"/>
        <v>1352TECO0311</v>
      </c>
      <c r="F261" s="50">
        <v>1352</v>
      </c>
      <c r="G261" s="51" t="s">
        <v>541</v>
      </c>
      <c r="H261" s="52" t="s">
        <v>111</v>
      </c>
      <c r="I261" s="53" t="s">
        <v>239</v>
      </c>
      <c r="J261" s="53"/>
      <c r="K261" s="53"/>
      <c r="L261" s="46">
        <v>1</v>
      </c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>
        <v>1</v>
      </c>
      <c r="AE261" s="53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54">
        <v>60</v>
      </c>
      <c r="AQ261" s="55">
        <f>VLOOKUP(E261,'[1]LopHocPhan'!C$2:F$1412,4,FALSE)</f>
        <v>60</v>
      </c>
      <c r="AR261" s="56">
        <f t="shared" si="17"/>
        <v>0</v>
      </c>
      <c r="AS261" s="55"/>
      <c r="AT261" s="55"/>
      <c r="AU261" s="55">
        <f t="shared" si="18"/>
        <v>60</v>
      </c>
      <c r="AV261" s="57" t="s">
        <v>96</v>
      </c>
      <c r="AW261" s="55">
        <v>1</v>
      </c>
      <c r="AX261" s="55" t="s">
        <v>174</v>
      </c>
      <c r="AY261" s="58"/>
      <c r="AZ261" s="58"/>
      <c r="BA261" s="46"/>
      <c r="BB261" s="46"/>
      <c r="BC261" s="46"/>
      <c r="BD261" s="46"/>
      <c r="BE261" s="46"/>
      <c r="BF261" s="46"/>
      <c r="BG261" s="46"/>
      <c r="BH261" s="46"/>
      <c r="BI261" s="46" t="s">
        <v>115</v>
      </c>
      <c r="BJ261" s="46" t="s">
        <v>371</v>
      </c>
      <c r="BK261" s="58" t="s">
        <v>73</v>
      </c>
      <c r="BL261" s="58" t="s">
        <v>74</v>
      </c>
      <c r="BM261" s="48">
        <v>16</v>
      </c>
      <c r="BN261" s="60"/>
      <c r="BO261" s="36">
        <v>46</v>
      </c>
      <c r="BP261" s="61"/>
      <c r="BQ261" s="62"/>
      <c r="BR261" s="62"/>
      <c r="BS261" s="63"/>
      <c r="BT261" s="58" t="s">
        <v>75</v>
      </c>
      <c r="BV261" s="38"/>
    </row>
    <row r="262" spans="1:74" ht="22.5" customHeight="1">
      <c r="A262" s="46">
        <v>6</v>
      </c>
      <c r="B262" s="46">
        <v>228</v>
      </c>
      <c r="C262" s="64" t="s">
        <v>540</v>
      </c>
      <c r="D262" s="48">
        <v>3</v>
      </c>
      <c r="E262" s="49" t="str">
        <f t="shared" si="14"/>
        <v>1353TECO0311</v>
      </c>
      <c r="F262" s="50">
        <v>1353</v>
      </c>
      <c r="G262" s="51" t="s">
        <v>541</v>
      </c>
      <c r="H262" s="52" t="s">
        <v>111</v>
      </c>
      <c r="I262" s="53" t="s">
        <v>239</v>
      </c>
      <c r="J262" s="53"/>
      <c r="K262" s="53"/>
      <c r="L262" s="46">
        <v>1</v>
      </c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>
        <v>1</v>
      </c>
      <c r="AE262" s="53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54">
        <v>60</v>
      </c>
      <c r="AQ262" s="55">
        <f>VLOOKUP(E262,'[1]LopHocPhan'!C$2:F$1412,4,FALSE)</f>
        <v>60</v>
      </c>
      <c r="AR262" s="56">
        <f t="shared" si="17"/>
        <v>0</v>
      </c>
      <c r="AS262" s="55"/>
      <c r="AT262" s="55"/>
      <c r="AU262" s="55">
        <f t="shared" si="18"/>
        <v>60</v>
      </c>
      <c r="AV262" s="57" t="s">
        <v>129</v>
      </c>
      <c r="AW262" s="55">
        <v>1</v>
      </c>
      <c r="AX262" s="55" t="s">
        <v>174</v>
      </c>
      <c r="AY262" s="58"/>
      <c r="AZ262" s="58"/>
      <c r="BA262" s="46"/>
      <c r="BB262" s="46"/>
      <c r="BC262" s="46"/>
      <c r="BD262" s="46"/>
      <c r="BE262" s="46"/>
      <c r="BF262" s="46"/>
      <c r="BG262" s="46"/>
      <c r="BH262" s="46"/>
      <c r="BI262" s="46" t="s">
        <v>115</v>
      </c>
      <c r="BJ262" s="46" t="s">
        <v>473</v>
      </c>
      <c r="BK262" s="58" t="s">
        <v>73</v>
      </c>
      <c r="BL262" s="58" t="s">
        <v>74</v>
      </c>
      <c r="BM262" s="48">
        <v>16</v>
      </c>
      <c r="BN262" s="60"/>
      <c r="BO262" s="36">
        <v>46</v>
      </c>
      <c r="BP262" s="61"/>
      <c r="BQ262" s="62"/>
      <c r="BR262" s="62"/>
      <c r="BS262" s="63"/>
      <c r="BT262" s="58" t="s">
        <v>75</v>
      </c>
      <c r="BV262" s="38"/>
    </row>
    <row r="263" spans="1:74" ht="22.5" customHeight="1">
      <c r="A263" s="46">
        <v>7</v>
      </c>
      <c r="B263" s="46">
        <v>229</v>
      </c>
      <c r="C263" s="64" t="s">
        <v>540</v>
      </c>
      <c r="D263" s="48">
        <v>3</v>
      </c>
      <c r="E263" s="49" t="str">
        <f t="shared" si="14"/>
        <v>1354TECO0311</v>
      </c>
      <c r="F263" s="50">
        <v>1354</v>
      </c>
      <c r="G263" s="51" t="s">
        <v>541</v>
      </c>
      <c r="H263" s="52" t="s">
        <v>111</v>
      </c>
      <c r="I263" s="53" t="s">
        <v>239</v>
      </c>
      <c r="J263" s="53"/>
      <c r="K263" s="53"/>
      <c r="L263" s="46">
        <v>1</v>
      </c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>
        <v>1</v>
      </c>
      <c r="AE263" s="53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54">
        <v>60</v>
      </c>
      <c r="AQ263" s="55">
        <f>VLOOKUP(E263,'[1]LopHocPhan'!C$2:F$1412,4,FALSE)</f>
        <v>60</v>
      </c>
      <c r="AR263" s="56">
        <f t="shared" si="17"/>
        <v>0</v>
      </c>
      <c r="AS263" s="55"/>
      <c r="AT263" s="55"/>
      <c r="AU263" s="55">
        <f t="shared" si="18"/>
        <v>60</v>
      </c>
      <c r="AV263" s="57" t="s">
        <v>91</v>
      </c>
      <c r="AW263" s="55">
        <v>3</v>
      </c>
      <c r="AX263" s="55" t="s">
        <v>86</v>
      </c>
      <c r="AY263" s="58"/>
      <c r="AZ263" s="58"/>
      <c r="BA263" s="46"/>
      <c r="BB263" s="46"/>
      <c r="BC263" s="46"/>
      <c r="BD263" s="46"/>
      <c r="BE263" s="46"/>
      <c r="BF263" s="46"/>
      <c r="BG263" s="46"/>
      <c r="BH263" s="46"/>
      <c r="BI263" s="46" t="s">
        <v>119</v>
      </c>
      <c r="BJ263" s="46" t="s">
        <v>201</v>
      </c>
      <c r="BK263" s="58" t="s">
        <v>73</v>
      </c>
      <c r="BL263" s="58" t="s">
        <v>74</v>
      </c>
      <c r="BM263" s="48">
        <v>16</v>
      </c>
      <c r="BN263" s="60"/>
      <c r="BO263" s="36">
        <v>46</v>
      </c>
      <c r="BP263" s="61"/>
      <c r="BQ263" s="62"/>
      <c r="BR263" s="62"/>
      <c r="BS263" s="63"/>
      <c r="BT263" s="58" t="s">
        <v>75</v>
      </c>
      <c r="BV263" s="38"/>
    </row>
    <row r="264" spans="1:74" ht="22.5" customHeight="1">
      <c r="A264" s="46">
        <v>8</v>
      </c>
      <c r="B264" s="46">
        <v>230</v>
      </c>
      <c r="C264" s="64" t="s">
        <v>540</v>
      </c>
      <c r="D264" s="48">
        <v>3</v>
      </c>
      <c r="E264" s="49" t="str">
        <f t="shared" si="14"/>
        <v>1355TECO0311</v>
      </c>
      <c r="F264" s="50">
        <v>1355</v>
      </c>
      <c r="G264" s="51" t="s">
        <v>541</v>
      </c>
      <c r="H264" s="52" t="s">
        <v>111</v>
      </c>
      <c r="I264" s="53" t="s">
        <v>239</v>
      </c>
      <c r="J264" s="53"/>
      <c r="K264" s="53"/>
      <c r="L264" s="46">
        <v>1</v>
      </c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>
        <v>1</v>
      </c>
      <c r="AE264" s="53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54">
        <v>60</v>
      </c>
      <c r="AQ264" s="55">
        <f>VLOOKUP(E264,'[1]LopHocPhan'!C$2:F$1412,4,FALSE)</f>
        <v>44</v>
      </c>
      <c r="AR264" s="56">
        <f t="shared" si="17"/>
        <v>16</v>
      </c>
      <c r="AS264" s="55"/>
      <c r="AT264" s="55"/>
      <c r="AU264" s="55">
        <f t="shared" si="18"/>
        <v>44</v>
      </c>
      <c r="AV264" s="57" t="s">
        <v>96</v>
      </c>
      <c r="AW264" s="55">
        <v>3</v>
      </c>
      <c r="AX264" s="55" t="s">
        <v>72</v>
      </c>
      <c r="AY264" s="58"/>
      <c r="AZ264" s="58"/>
      <c r="BA264" s="46"/>
      <c r="BB264" s="46"/>
      <c r="BC264" s="46"/>
      <c r="BD264" s="46"/>
      <c r="BE264" s="46"/>
      <c r="BF264" s="46"/>
      <c r="BG264" s="46"/>
      <c r="BH264" s="46"/>
      <c r="BI264" s="46" t="s">
        <v>119</v>
      </c>
      <c r="BJ264" s="46" t="s">
        <v>483</v>
      </c>
      <c r="BK264" s="58" t="s">
        <v>73</v>
      </c>
      <c r="BL264" s="58" t="s">
        <v>74</v>
      </c>
      <c r="BM264" s="48">
        <v>16</v>
      </c>
      <c r="BN264" s="60"/>
      <c r="BO264" s="36">
        <v>46</v>
      </c>
      <c r="BP264" s="61"/>
      <c r="BQ264" s="62"/>
      <c r="BR264" s="62"/>
      <c r="BS264" s="63"/>
      <c r="BT264" s="58" t="s">
        <v>75</v>
      </c>
      <c r="BV264" s="38"/>
    </row>
    <row r="265" spans="1:74" ht="22.5" customHeight="1">
      <c r="A265" s="46">
        <v>9</v>
      </c>
      <c r="B265" s="46">
        <v>645</v>
      </c>
      <c r="C265" s="106" t="s">
        <v>542</v>
      </c>
      <c r="D265" s="73">
        <v>2</v>
      </c>
      <c r="E265" s="49" t="str">
        <f t="shared" si="14"/>
        <v>1351TECO0911</v>
      </c>
      <c r="F265" s="101">
        <v>1351</v>
      </c>
      <c r="G265" s="70" t="s">
        <v>543</v>
      </c>
      <c r="H265" s="49" t="s">
        <v>66</v>
      </c>
      <c r="I265" s="70" t="s">
        <v>101</v>
      </c>
      <c r="J265" s="53"/>
      <c r="K265" s="53"/>
      <c r="L265" s="46"/>
      <c r="M265" s="69">
        <v>1</v>
      </c>
      <c r="N265" s="46"/>
      <c r="O265" s="46"/>
      <c r="P265" s="70"/>
      <c r="Q265" s="70"/>
      <c r="R265" s="70"/>
      <c r="S265" s="70"/>
      <c r="T265" s="70"/>
      <c r="U265" s="70"/>
      <c r="V265" s="70">
        <v>1</v>
      </c>
      <c r="W265" s="70"/>
      <c r="X265" s="70"/>
      <c r="Y265" s="70"/>
      <c r="Z265" s="70"/>
      <c r="AA265" s="70"/>
      <c r="AB265" s="70"/>
      <c r="AC265" s="70"/>
      <c r="AD265" s="70"/>
      <c r="AE265" s="69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>
        <v>120</v>
      </c>
      <c r="AQ265" s="55">
        <f>VLOOKUP(E265,'[1]LopHocPhan'!C$2:F$1412,4,FALSE)</f>
        <v>120</v>
      </c>
      <c r="AR265" s="56">
        <f t="shared" si="17"/>
        <v>0</v>
      </c>
      <c r="AS265" s="55"/>
      <c r="AT265" s="55"/>
      <c r="AU265" s="55">
        <f t="shared" si="18"/>
        <v>120</v>
      </c>
      <c r="AV265" s="71" t="s">
        <v>175</v>
      </c>
      <c r="AW265" s="55">
        <v>4</v>
      </c>
      <c r="AX265" s="55" t="s">
        <v>148</v>
      </c>
      <c r="AY265" s="58"/>
      <c r="AZ265" s="72" t="s">
        <v>350</v>
      </c>
      <c r="BA265" s="70"/>
      <c r="BB265" s="70"/>
      <c r="BC265" s="70" t="s">
        <v>93</v>
      </c>
      <c r="BD265" s="70" t="s">
        <v>131</v>
      </c>
      <c r="BE265" s="70"/>
      <c r="BF265" s="70"/>
      <c r="BG265" s="70"/>
      <c r="BH265" s="70"/>
      <c r="BI265" s="70"/>
      <c r="BJ265" s="70"/>
      <c r="BK265" s="72" t="s">
        <v>73</v>
      </c>
      <c r="BL265" s="58" t="s">
        <v>87</v>
      </c>
      <c r="BM265" s="49">
        <v>16</v>
      </c>
      <c r="BN265" s="60"/>
      <c r="BO265" s="36">
        <v>47</v>
      </c>
      <c r="BP265" s="61"/>
      <c r="BQ265" s="62"/>
      <c r="BR265" s="62"/>
      <c r="BS265" s="103"/>
      <c r="BT265" s="72" t="s">
        <v>105</v>
      </c>
      <c r="BV265" s="38"/>
    </row>
    <row r="266" spans="1:74" ht="22.5" customHeight="1">
      <c r="A266" s="46">
        <v>10</v>
      </c>
      <c r="B266" s="46">
        <v>974</v>
      </c>
      <c r="C266" s="68" t="s">
        <v>544</v>
      </c>
      <c r="D266" s="49">
        <v>2</v>
      </c>
      <c r="E266" s="49" t="str">
        <f aca="true" t="shared" si="19" ref="E266:E329">F266&amp;G266</f>
        <v>1354TECO0111</v>
      </c>
      <c r="F266" s="104" t="s">
        <v>545</v>
      </c>
      <c r="G266" s="49" t="s">
        <v>546</v>
      </c>
      <c r="H266" s="77" t="s">
        <v>66</v>
      </c>
      <c r="I266" s="69" t="s">
        <v>547</v>
      </c>
      <c r="J266" s="53"/>
      <c r="K266" s="53"/>
      <c r="L266" s="46"/>
      <c r="M266" s="69"/>
      <c r="N266" s="46">
        <v>1</v>
      </c>
      <c r="O266" s="46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69"/>
      <c r="AF266" s="70"/>
      <c r="AG266" s="70">
        <v>1</v>
      </c>
      <c r="AH266" s="70"/>
      <c r="AI266" s="70"/>
      <c r="AJ266" s="70"/>
      <c r="AK266" s="70"/>
      <c r="AL266" s="70"/>
      <c r="AM266" s="70"/>
      <c r="AN266" s="70"/>
      <c r="AO266" s="70"/>
      <c r="AP266" s="78">
        <v>120</v>
      </c>
      <c r="AQ266" s="55">
        <f>VLOOKUP(E266,'[1]LopHocPhan'!C$2:F$1412,4,FALSE)</f>
        <v>119</v>
      </c>
      <c r="AR266" s="56">
        <f t="shared" si="17"/>
        <v>1</v>
      </c>
      <c r="AS266" s="55"/>
      <c r="AT266" s="55">
        <v>1</v>
      </c>
      <c r="AU266" s="55">
        <f t="shared" si="18"/>
        <v>119</v>
      </c>
      <c r="AV266" s="71" t="s">
        <v>157</v>
      </c>
      <c r="AW266" s="55">
        <v>4</v>
      </c>
      <c r="AX266" s="55" t="s">
        <v>215</v>
      </c>
      <c r="AY266" s="72"/>
      <c r="AZ266" s="72" t="s">
        <v>548</v>
      </c>
      <c r="BA266" s="46" t="s">
        <v>93</v>
      </c>
      <c r="BB266" s="70" t="s">
        <v>138</v>
      </c>
      <c r="BC266" s="70"/>
      <c r="BD266" s="70"/>
      <c r="BE266" s="70"/>
      <c r="BF266" s="70"/>
      <c r="BG266" s="70"/>
      <c r="BH266" s="70"/>
      <c r="BI266" s="70"/>
      <c r="BJ266" s="70"/>
      <c r="BK266" s="72" t="s">
        <v>73</v>
      </c>
      <c r="BL266" s="72" t="s">
        <v>87</v>
      </c>
      <c r="BM266" s="49">
        <v>16</v>
      </c>
      <c r="BN266" s="60"/>
      <c r="BO266" s="61">
        <v>48</v>
      </c>
      <c r="BP266" s="61"/>
      <c r="BQ266" s="79"/>
      <c r="BR266" s="62"/>
      <c r="BS266" s="74"/>
      <c r="BT266" s="72" t="s">
        <v>105</v>
      </c>
      <c r="BV266" s="38"/>
    </row>
    <row r="267" spans="1:74" ht="22.5" customHeight="1">
      <c r="A267" s="46">
        <v>11</v>
      </c>
      <c r="B267" s="46">
        <v>975</v>
      </c>
      <c r="C267" s="68" t="s">
        <v>544</v>
      </c>
      <c r="D267" s="49">
        <v>2</v>
      </c>
      <c r="E267" s="49" t="str">
        <f t="shared" si="19"/>
        <v>1355TECO0111</v>
      </c>
      <c r="F267" s="104" t="s">
        <v>549</v>
      </c>
      <c r="G267" s="49" t="s">
        <v>546</v>
      </c>
      <c r="H267" s="77" t="s">
        <v>66</v>
      </c>
      <c r="I267" s="69" t="s">
        <v>547</v>
      </c>
      <c r="J267" s="53"/>
      <c r="K267" s="53"/>
      <c r="L267" s="46"/>
      <c r="M267" s="69"/>
      <c r="N267" s="46">
        <v>1</v>
      </c>
      <c r="O267" s="46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69"/>
      <c r="AF267" s="70"/>
      <c r="AG267" s="70">
        <v>1</v>
      </c>
      <c r="AH267" s="70"/>
      <c r="AI267" s="70"/>
      <c r="AJ267" s="70"/>
      <c r="AK267" s="70"/>
      <c r="AL267" s="70"/>
      <c r="AM267" s="70"/>
      <c r="AN267" s="70"/>
      <c r="AO267" s="70"/>
      <c r="AP267" s="78">
        <v>150</v>
      </c>
      <c r="AQ267" s="55">
        <f>VLOOKUP(E267,'[1]LopHocPhan'!C$2:F$1412,4,FALSE)</f>
        <v>126</v>
      </c>
      <c r="AR267" s="56">
        <f t="shared" si="17"/>
        <v>24</v>
      </c>
      <c r="AS267" s="55"/>
      <c r="AT267" s="55"/>
      <c r="AU267" s="55">
        <f t="shared" si="18"/>
        <v>126</v>
      </c>
      <c r="AV267" s="71" t="s">
        <v>157</v>
      </c>
      <c r="AW267" s="55">
        <v>4</v>
      </c>
      <c r="AX267" s="55" t="s">
        <v>97</v>
      </c>
      <c r="AY267" s="72"/>
      <c r="AZ267" s="58" t="s">
        <v>98</v>
      </c>
      <c r="BA267" s="46" t="s">
        <v>93</v>
      </c>
      <c r="BB267" s="70" t="s">
        <v>81</v>
      </c>
      <c r="BC267" s="70"/>
      <c r="BD267" s="70"/>
      <c r="BE267" s="70"/>
      <c r="BF267" s="70"/>
      <c r="BG267" s="70"/>
      <c r="BH267" s="70"/>
      <c r="BI267" s="70"/>
      <c r="BJ267" s="70"/>
      <c r="BK267" s="72" t="s">
        <v>73</v>
      </c>
      <c r="BL267" s="72" t="s">
        <v>87</v>
      </c>
      <c r="BM267" s="49">
        <v>16</v>
      </c>
      <c r="BN267" s="60"/>
      <c r="BO267" s="61">
        <v>48</v>
      </c>
      <c r="BP267" s="61"/>
      <c r="BQ267" s="79"/>
      <c r="BR267" s="62"/>
      <c r="BS267" s="74"/>
      <c r="BT267" s="72" t="s">
        <v>105</v>
      </c>
      <c r="BV267" s="38"/>
    </row>
    <row r="268" spans="1:74" ht="30.75" customHeight="1">
      <c r="A268" s="46">
        <v>12</v>
      </c>
      <c r="B268" s="46">
        <v>1164</v>
      </c>
      <c r="C268" s="68" t="s">
        <v>544</v>
      </c>
      <c r="D268" s="49">
        <v>2</v>
      </c>
      <c r="E268" s="49" t="str">
        <f t="shared" si="19"/>
        <v>1351TECO0111</v>
      </c>
      <c r="F268" s="49">
        <v>1351</v>
      </c>
      <c r="G268" s="49" t="s">
        <v>546</v>
      </c>
      <c r="H268" s="77" t="s">
        <v>111</v>
      </c>
      <c r="I268" s="69" t="s">
        <v>550</v>
      </c>
      <c r="J268" s="53"/>
      <c r="K268" s="53"/>
      <c r="L268" s="46"/>
      <c r="M268" s="69"/>
      <c r="N268" s="46"/>
      <c r="O268" s="46">
        <v>1</v>
      </c>
      <c r="P268" s="92"/>
      <c r="Q268" s="92"/>
      <c r="R268" s="69"/>
      <c r="S268" s="70"/>
      <c r="T268" s="70"/>
      <c r="U268" s="70">
        <v>1</v>
      </c>
      <c r="V268" s="70"/>
      <c r="W268" s="70"/>
      <c r="X268" s="70"/>
      <c r="Y268" s="70"/>
      <c r="Z268" s="70"/>
      <c r="AA268" s="70"/>
      <c r="AB268" s="70"/>
      <c r="AC268" s="70"/>
      <c r="AD268" s="70"/>
      <c r="AE268" s="69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8">
        <v>110</v>
      </c>
      <c r="AQ268" s="55">
        <f>VLOOKUP(E268,'[1]LopHocPhan'!C$2:F$1412,4,FALSE)</f>
        <v>5</v>
      </c>
      <c r="AR268" s="55"/>
      <c r="AS268" s="55"/>
      <c r="AT268" s="55">
        <v>1</v>
      </c>
      <c r="AU268" s="93">
        <f aca="true" t="shared" si="20" ref="AU268:AU297">AP268</f>
        <v>110</v>
      </c>
      <c r="AV268" s="94" t="s">
        <v>330</v>
      </c>
      <c r="AW268" s="55">
        <v>1</v>
      </c>
      <c r="AX268" s="93" t="s">
        <v>106</v>
      </c>
      <c r="AY268" s="107"/>
      <c r="AZ268" s="58" t="s">
        <v>154</v>
      </c>
      <c r="BA268" s="69"/>
      <c r="BB268" s="70"/>
      <c r="BC268" s="70"/>
      <c r="BD268" s="70"/>
      <c r="BE268" s="95" t="s">
        <v>115</v>
      </c>
      <c r="BF268" s="70" t="s">
        <v>130</v>
      </c>
      <c r="BG268" s="70" t="s">
        <v>115</v>
      </c>
      <c r="BH268" s="70" t="s">
        <v>171</v>
      </c>
      <c r="BI268" s="69"/>
      <c r="BJ268" s="70"/>
      <c r="BK268" s="72" t="s">
        <v>551</v>
      </c>
      <c r="BL268" s="107" t="s">
        <v>552</v>
      </c>
      <c r="BM268" s="49">
        <v>16</v>
      </c>
      <c r="BN268" s="60"/>
      <c r="BO268" s="61">
        <v>49</v>
      </c>
      <c r="BP268" s="61"/>
      <c r="BQ268" s="79"/>
      <c r="BR268" s="62"/>
      <c r="BS268" s="74"/>
      <c r="BT268" s="107" t="s">
        <v>328</v>
      </c>
      <c r="BV268" s="38"/>
    </row>
    <row r="269" spans="1:74" ht="22.5" customHeight="1">
      <c r="A269" s="46">
        <v>13</v>
      </c>
      <c r="B269" s="46">
        <v>1165</v>
      </c>
      <c r="C269" s="68" t="s">
        <v>544</v>
      </c>
      <c r="D269" s="49">
        <v>2</v>
      </c>
      <c r="E269" s="49" t="str">
        <f t="shared" si="19"/>
        <v>1352TECO0111</v>
      </c>
      <c r="F269" s="49">
        <v>1352</v>
      </c>
      <c r="G269" s="49" t="s">
        <v>546</v>
      </c>
      <c r="H269" s="77" t="s">
        <v>111</v>
      </c>
      <c r="I269" s="69" t="s">
        <v>550</v>
      </c>
      <c r="J269" s="53"/>
      <c r="K269" s="53"/>
      <c r="L269" s="46"/>
      <c r="M269" s="69"/>
      <c r="N269" s="46"/>
      <c r="O269" s="46">
        <v>1</v>
      </c>
      <c r="P269" s="92"/>
      <c r="Q269" s="92"/>
      <c r="R269" s="69"/>
      <c r="S269" s="70"/>
      <c r="T269" s="70"/>
      <c r="U269" s="70">
        <v>1</v>
      </c>
      <c r="V269" s="70"/>
      <c r="W269" s="70"/>
      <c r="X269" s="70"/>
      <c r="Y269" s="70"/>
      <c r="Z269" s="70"/>
      <c r="AA269" s="70"/>
      <c r="AB269" s="70"/>
      <c r="AC269" s="70"/>
      <c r="AD269" s="70"/>
      <c r="AE269" s="69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8">
        <v>110</v>
      </c>
      <c r="AQ269" s="55">
        <f>VLOOKUP(E269,'[1]LopHocPhan'!C$2:F$1412,4,FALSE)</f>
        <v>1</v>
      </c>
      <c r="AR269" s="55"/>
      <c r="AS269" s="55"/>
      <c r="AT269" s="55"/>
      <c r="AU269" s="93">
        <f t="shared" si="20"/>
        <v>110</v>
      </c>
      <c r="AV269" s="94" t="s">
        <v>330</v>
      </c>
      <c r="AW269" s="55">
        <v>1</v>
      </c>
      <c r="AX269" s="93" t="s">
        <v>141</v>
      </c>
      <c r="AY269" s="107"/>
      <c r="AZ269" s="58" t="s">
        <v>264</v>
      </c>
      <c r="BA269" s="69"/>
      <c r="BB269" s="70"/>
      <c r="BC269" s="70"/>
      <c r="BD269" s="70"/>
      <c r="BE269" s="95" t="s">
        <v>115</v>
      </c>
      <c r="BF269" s="70" t="s">
        <v>134</v>
      </c>
      <c r="BG269" s="70" t="s">
        <v>115</v>
      </c>
      <c r="BH269" s="70" t="s">
        <v>250</v>
      </c>
      <c r="BI269" s="69"/>
      <c r="BJ269" s="70"/>
      <c r="BK269" s="72" t="s">
        <v>551</v>
      </c>
      <c r="BL269" s="107" t="s">
        <v>552</v>
      </c>
      <c r="BM269" s="49">
        <v>16</v>
      </c>
      <c r="BN269" s="60"/>
      <c r="BO269" s="61">
        <v>49</v>
      </c>
      <c r="BP269" s="61"/>
      <c r="BQ269" s="79"/>
      <c r="BR269" s="62"/>
      <c r="BS269" s="74"/>
      <c r="BT269" s="107" t="s">
        <v>328</v>
      </c>
      <c r="BV269" s="38"/>
    </row>
    <row r="270" spans="1:74" ht="22.5" customHeight="1">
      <c r="A270" s="46">
        <v>14</v>
      </c>
      <c r="B270" s="46">
        <v>1166</v>
      </c>
      <c r="C270" s="68" t="s">
        <v>544</v>
      </c>
      <c r="D270" s="49">
        <v>2</v>
      </c>
      <c r="E270" s="49" t="str">
        <f t="shared" si="19"/>
        <v>1353TECO0111</v>
      </c>
      <c r="F270" s="49">
        <v>1353</v>
      </c>
      <c r="G270" s="49" t="s">
        <v>546</v>
      </c>
      <c r="H270" s="77" t="s">
        <v>111</v>
      </c>
      <c r="I270" s="69" t="s">
        <v>550</v>
      </c>
      <c r="J270" s="53"/>
      <c r="K270" s="53"/>
      <c r="L270" s="46"/>
      <c r="M270" s="69"/>
      <c r="N270" s="46"/>
      <c r="O270" s="46">
        <v>1</v>
      </c>
      <c r="P270" s="92"/>
      <c r="Q270" s="92"/>
      <c r="R270" s="69"/>
      <c r="S270" s="70"/>
      <c r="T270" s="70"/>
      <c r="U270" s="70">
        <v>1</v>
      </c>
      <c r="V270" s="70"/>
      <c r="W270" s="70"/>
      <c r="X270" s="70"/>
      <c r="Y270" s="70"/>
      <c r="Z270" s="70"/>
      <c r="AA270" s="70"/>
      <c r="AB270" s="70"/>
      <c r="AC270" s="70"/>
      <c r="AD270" s="70"/>
      <c r="AE270" s="69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8">
        <v>60</v>
      </c>
      <c r="AQ270" s="55">
        <f>VLOOKUP(E270,'[1]LopHocPhan'!C$2:F$1412,4,FALSE)</f>
        <v>0</v>
      </c>
      <c r="AR270" s="55"/>
      <c r="AS270" s="55"/>
      <c r="AT270" s="55"/>
      <c r="AU270" s="93">
        <f t="shared" si="20"/>
        <v>60</v>
      </c>
      <c r="AV270" s="94" t="s">
        <v>330</v>
      </c>
      <c r="AW270" s="55">
        <v>1</v>
      </c>
      <c r="AX270" s="93" t="s">
        <v>186</v>
      </c>
      <c r="AY270" s="107"/>
      <c r="AZ270" s="107"/>
      <c r="BA270" s="69"/>
      <c r="BB270" s="70"/>
      <c r="BC270" s="70"/>
      <c r="BD270" s="70"/>
      <c r="BE270" s="95" t="s">
        <v>115</v>
      </c>
      <c r="BF270" s="70" t="s">
        <v>298</v>
      </c>
      <c r="BG270" s="70" t="s">
        <v>115</v>
      </c>
      <c r="BH270" s="70" t="s">
        <v>473</v>
      </c>
      <c r="BI270" s="69"/>
      <c r="BJ270" s="70"/>
      <c r="BK270" s="72" t="s">
        <v>551</v>
      </c>
      <c r="BL270" s="107" t="s">
        <v>552</v>
      </c>
      <c r="BM270" s="49">
        <v>16</v>
      </c>
      <c r="BN270" s="60"/>
      <c r="BO270" s="61">
        <v>49</v>
      </c>
      <c r="BP270" s="61"/>
      <c r="BQ270" s="79"/>
      <c r="BR270" s="62"/>
      <c r="BS270" s="74"/>
      <c r="BT270" s="107" t="s">
        <v>328</v>
      </c>
      <c r="BV270" s="38"/>
    </row>
    <row r="271" spans="1:74" ht="22.5" customHeight="1">
      <c r="A271" s="46">
        <v>1</v>
      </c>
      <c r="B271" s="46">
        <v>1003</v>
      </c>
      <c r="C271" s="81" t="s">
        <v>553</v>
      </c>
      <c r="D271" s="49">
        <v>3</v>
      </c>
      <c r="E271" s="49" t="str">
        <f t="shared" si="19"/>
        <v>1351MIEC0111</v>
      </c>
      <c r="F271" s="49">
        <v>1351</v>
      </c>
      <c r="G271" s="85" t="s">
        <v>554</v>
      </c>
      <c r="H271" s="77" t="s">
        <v>111</v>
      </c>
      <c r="I271" s="69" t="s">
        <v>555</v>
      </c>
      <c r="J271" s="53"/>
      <c r="K271" s="53"/>
      <c r="L271" s="46"/>
      <c r="M271" s="69"/>
      <c r="N271" s="46"/>
      <c r="O271" s="46">
        <v>1</v>
      </c>
      <c r="P271" s="92">
        <v>1</v>
      </c>
      <c r="Q271" s="92"/>
      <c r="R271" s="69">
        <v>1</v>
      </c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69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8">
        <v>120</v>
      </c>
      <c r="AQ271" s="55">
        <f>VLOOKUP(E271,'[1]LopHocPhan'!C$2:F$1412,4,FALSE)</f>
        <v>1</v>
      </c>
      <c r="AR271" s="55"/>
      <c r="AS271" s="55"/>
      <c r="AT271" s="55"/>
      <c r="AU271" s="93">
        <f t="shared" si="20"/>
        <v>120</v>
      </c>
      <c r="AV271" s="94" t="s">
        <v>556</v>
      </c>
      <c r="AW271" s="55">
        <v>1</v>
      </c>
      <c r="AX271" s="55" t="s">
        <v>296</v>
      </c>
      <c r="AY271" s="72" t="s">
        <v>297</v>
      </c>
      <c r="AZ271" s="108"/>
      <c r="BA271" s="70"/>
      <c r="BB271" s="70"/>
      <c r="BC271" s="70" t="s">
        <v>71</v>
      </c>
      <c r="BD271" s="70" t="s">
        <v>131</v>
      </c>
      <c r="BE271" s="70"/>
      <c r="BF271" s="70"/>
      <c r="BG271" s="95" t="s">
        <v>71</v>
      </c>
      <c r="BH271" s="70" t="s">
        <v>209</v>
      </c>
      <c r="BI271" s="70"/>
      <c r="BJ271" s="70"/>
      <c r="BK271" s="72" t="s">
        <v>332</v>
      </c>
      <c r="BL271" s="72" t="s">
        <v>153</v>
      </c>
      <c r="BM271" s="49">
        <v>17</v>
      </c>
      <c r="BN271" s="60"/>
      <c r="BO271" s="61">
        <v>49</v>
      </c>
      <c r="BP271" s="61"/>
      <c r="BQ271" s="79"/>
      <c r="BR271" s="62"/>
      <c r="BS271" s="74"/>
      <c r="BT271" s="108">
        <v>1</v>
      </c>
      <c r="BV271" s="38"/>
    </row>
    <row r="272" spans="1:74" ht="22.5" customHeight="1">
      <c r="A272" s="46">
        <v>2</v>
      </c>
      <c r="B272" s="46">
        <v>1004</v>
      </c>
      <c r="C272" s="81" t="s">
        <v>553</v>
      </c>
      <c r="D272" s="49">
        <v>3</v>
      </c>
      <c r="E272" s="49" t="str">
        <f t="shared" si="19"/>
        <v>1352MIEC0111</v>
      </c>
      <c r="F272" s="49">
        <v>1352</v>
      </c>
      <c r="G272" s="85" t="s">
        <v>554</v>
      </c>
      <c r="H272" s="77" t="s">
        <v>111</v>
      </c>
      <c r="I272" s="69" t="s">
        <v>555</v>
      </c>
      <c r="J272" s="53"/>
      <c r="K272" s="53"/>
      <c r="L272" s="46"/>
      <c r="M272" s="69"/>
      <c r="N272" s="46"/>
      <c r="O272" s="46">
        <v>1</v>
      </c>
      <c r="P272" s="92">
        <v>1</v>
      </c>
      <c r="Q272" s="92"/>
      <c r="R272" s="69">
        <v>1</v>
      </c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69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8">
        <v>120</v>
      </c>
      <c r="AQ272" s="55">
        <f>VLOOKUP(E272,'[1]LopHocPhan'!C$2:F$1412,4,FALSE)</f>
        <v>0</v>
      </c>
      <c r="AR272" s="55"/>
      <c r="AS272" s="55"/>
      <c r="AT272" s="55"/>
      <c r="AU272" s="93">
        <f t="shared" si="20"/>
        <v>120</v>
      </c>
      <c r="AV272" s="94" t="s">
        <v>556</v>
      </c>
      <c r="AW272" s="55">
        <v>2</v>
      </c>
      <c r="AX272" s="55" t="s">
        <v>296</v>
      </c>
      <c r="AY272" s="72" t="s">
        <v>297</v>
      </c>
      <c r="AZ272" s="108"/>
      <c r="BA272" s="109"/>
      <c r="BB272" s="55"/>
      <c r="BC272" s="70" t="s">
        <v>71</v>
      </c>
      <c r="BD272" s="70" t="s">
        <v>135</v>
      </c>
      <c r="BE272" s="70"/>
      <c r="BF272" s="70"/>
      <c r="BG272" s="95" t="s">
        <v>71</v>
      </c>
      <c r="BH272" s="70" t="s">
        <v>130</v>
      </c>
      <c r="BI272" s="70"/>
      <c r="BJ272" s="70"/>
      <c r="BK272" s="72" t="s">
        <v>332</v>
      </c>
      <c r="BL272" s="72" t="s">
        <v>153</v>
      </c>
      <c r="BM272" s="49">
        <v>17</v>
      </c>
      <c r="BN272" s="60"/>
      <c r="BO272" s="61">
        <v>49</v>
      </c>
      <c r="BP272" s="61"/>
      <c r="BQ272" s="79"/>
      <c r="BR272" s="62"/>
      <c r="BS272" s="74"/>
      <c r="BT272" s="108">
        <v>1</v>
      </c>
      <c r="BV272" s="38"/>
    </row>
    <row r="273" spans="1:74" ht="22.5" customHeight="1">
      <c r="A273" s="46">
        <v>3</v>
      </c>
      <c r="B273" s="46">
        <v>1005</v>
      </c>
      <c r="C273" s="81" t="s">
        <v>553</v>
      </c>
      <c r="D273" s="49">
        <v>3</v>
      </c>
      <c r="E273" s="49" t="str">
        <f t="shared" si="19"/>
        <v>1353MIEC0111</v>
      </c>
      <c r="F273" s="49">
        <v>1353</v>
      </c>
      <c r="G273" s="85" t="s">
        <v>554</v>
      </c>
      <c r="H273" s="77" t="s">
        <v>111</v>
      </c>
      <c r="I273" s="69" t="s">
        <v>555</v>
      </c>
      <c r="J273" s="53"/>
      <c r="K273" s="53"/>
      <c r="L273" s="46"/>
      <c r="M273" s="69"/>
      <c r="N273" s="46"/>
      <c r="O273" s="46">
        <v>1</v>
      </c>
      <c r="P273" s="92">
        <v>1</v>
      </c>
      <c r="Q273" s="92"/>
      <c r="R273" s="69">
        <v>1</v>
      </c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69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8">
        <v>60</v>
      </c>
      <c r="AQ273" s="55">
        <f>VLOOKUP(E273,'[1]LopHocPhan'!C$2:F$1412,4,FALSE)</f>
        <v>0</v>
      </c>
      <c r="AR273" s="55"/>
      <c r="AS273" s="55"/>
      <c r="AT273" s="55"/>
      <c r="AU273" s="93">
        <f t="shared" si="20"/>
        <v>60</v>
      </c>
      <c r="AV273" s="94" t="s">
        <v>556</v>
      </c>
      <c r="AW273" s="55">
        <v>3</v>
      </c>
      <c r="AX273" s="55" t="s">
        <v>296</v>
      </c>
      <c r="AY273" s="72" t="s">
        <v>297</v>
      </c>
      <c r="AZ273" s="108"/>
      <c r="BA273" s="109"/>
      <c r="BB273" s="55"/>
      <c r="BC273" s="70" t="s">
        <v>71</v>
      </c>
      <c r="BD273" s="70" t="s">
        <v>427</v>
      </c>
      <c r="BE273" s="70"/>
      <c r="BF273" s="70"/>
      <c r="BG273" s="95" t="s">
        <v>71</v>
      </c>
      <c r="BH273" s="70" t="s">
        <v>282</v>
      </c>
      <c r="BI273" s="70"/>
      <c r="BJ273" s="70"/>
      <c r="BK273" s="72" t="s">
        <v>332</v>
      </c>
      <c r="BL273" s="72" t="s">
        <v>153</v>
      </c>
      <c r="BM273" s="49">
        <v>17</v>
      </c>
      <c r="BN273" s="60"/>
      <c r="BO273" s="61">
        <v>49</v>
      </c>
      <c r="BP273" s="61"/>
      <c r="BQ273" s="79"/>
      <c r="BR273" s="62"/>
      <c r="BS273" s="74"/>
      <c r="BT273" s="108">
        <v>1</v>
      </c>
      <c r="BV273" s="38"/>
    </row>
    <row r="274" spans="1:74" ht="26.25" customHeight="1">
      <c r="A274" s="46">
        <v>4</v>
      </c>
      <c r="B274" s="46">
        <v>1008</v>
      </c>
      <c r="C274" s="81" t="s">
        <v>553</v>
      </c>
      <c r="D274" s="49">
        <v>3</v>
      </c>
      <c r="E274" s="49" t="str">
        <f t="shared" si="19"/>
        <v>1354MIEC0111</v>
      </c>
      <c r="F274" s="49">
        <v>1354</v>
      </c>
      <c r="G274" s="85" t="s">
        <v>554</v>
      </c>
      <c r="H274" s="77" t="s">
        <v>111</v>
      </c>
      <c r="I274" s="69" t="s">
        <v>557</v>
      </c>
      <c r="J274" s="53"/>
      <c r="K274" s="53"/>
      <c r="L274" s="46"/>
      <c r="M274" s="69"/>
      <c r="N274" s="46"/>
      <c r="O274" s="46">
        <v>1</v>
      </c>
      <c r="P274" s="92"/>
      <c r="Q274" s="92">
        <v>1</v>
      </c>
      <c r="R274" s="69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69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8">
        <v>70</v>
      </c>
      <c r="AQ274" s="55">
        <f>VLOOKUP(E274,'[1]LopHocPhan'!C$2:F$1412,4,FALSE)</f>
        <v>0</v>
      </c>
      <c r="AR274" s="55"/>
      <c r="AS274" s="55"/>
      <c r="AT274" s="55"/>
      <c r="AU274" s="93">
        <f t="shared" si="20"/>
        <v>70</v>
      </c>
      <c r="AV274" s="94" t="s">
        <v>556</v>
      </c>
      <c r="AW274" s="55">
        <v>3</v>
      </c>
      <c r="AX274" s="55" t="s">
        <v>296</v>
      </c>
      <c r="AY274" s="72" t="s">
        <v>297</v>
      </c>
      <c r="AZ274" s="108"/>
      <c r="BA274" s="109"/>
      <c r="BB274" s="55"/>
      <c r="BC274" s="70" t="s">
        <v>71</v>
      </c>
      <c r="BD274" s="70" t="s">
        <v>127</v>
      </c>
      <c r="BE274" s="70"/>
      <c r="BF274" s="70"/>
      <c r="BG274" s="95" t="s">
        <v>71</v>
      </c>
      <c r="BH274" s="70" t="s">
        <v>127</v>
      </c>
      <c r="BI274" s="70"/>
      <c r="BJ274" s="70"/>
      <c r="BK274" s="72" t="s">
        <v>332</v>
      </c>
      <c r="BL274" s="72" t="s">
        <v>153</v>
      </c>
      <c r="BM274" s="49">
        <v>17</v>
      </c>
      <c r="BN274" s="60"/>
      <c r="BO274" s="61">
        <v>49</v>
      </c>
      <c r="BP274" s="61"/>
      <c r="BQ274" s="79"/>
      <c r="BR274" s="62"/>
      <c r="BS274" s="74"/>
      <c r="BT274" s="108">
        <v>1</v>
      </c>
      <c r="BV274" s="38"/>
    </row>
    <row r="275" spans="1:74" ht="26.25" customHeight="1">
      <c r="A275" s="46">
        <v>5</v>
      </c>
      <c r="B275" s="46">
        <v>1019</v>
      </c>
      <c r="C275" s="81" t="s">
        <v>553</v>
      </c>
      <c r="D275" s="49">
        <v>3</v>
      </c>
      <c r="E275" s="49" t="str">
        <f t="shared" si="19"/>
        <v>1355MIEC0111</v>
      </c>
      <c r="F275" s="49">
        <v>1355</v>
      </c>
      <c r="G275" s="85" t="s">
        <v>554</v>
      </c>
      <c r="H275" s="77" t="s">
        <v>111</v>
      </c>
      <c r="I275" s="69" t="s">
        <v>558</v>
      </c>
      <c r="J275" s="53"/>
      <c r="K275" s="53"/>
      <c r="L275" s="46"/>
      <c r="M275" s="69"/>
      <c r="N275" s="46"/>
      <c r="O275" s="46">
        <v>1</v>
      </c>
      <c r="P275" s="92"/>
      <c r="Q275" s="92"/>
      <c r="R275" s="69"/>
      <c r="S275" s="70">
        <v>1</v>
      </c>
      <c r="T275" s="70">
        <v>1</v>
      </c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69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8">
        <v>110</v>
      </c>
      <c r="AQ275" s="55">
        <f>VLOOKUP(E275,'[1]LopHocPhan'!C$2:F$1412,4,FALSE)</f>
        <v>9</v>
      </c>
      <c r="AR275" s="55"/>
      <c r="AS275" s="55"/>
      <c r="AT275" s="55"/>
      <c r="AU275" s="93">
        <f t="shared" si="20"/>
        <v>110</v>
      </c>
      <c r="AV275" s="94" t="s">
        <v>559</v>
      </c>
      <c r="AW275" s="55">
        <v>4</v>
      </c>
      <c r="AX275" s="55" t="s">
        <v>296</v>
      </c>
      <c r="AY275" s="72" t="s">
        <v>297</v>
      </c>
      <c r="AZ275" s="108"/>
      <c r="BA275" s="70" t="s">
        <v>115</v>
      </c>
      <c r="BB275" s="70" t="s">
        <v>72</v>
      </c>
      <c r="BC275" s="95" t="s">
        <v>115</v>
      </c>
      <c r="BD275" s="70" t="s">
        <v>131</v>
      </c>
      <c r="BE275" s="70"/>
      <c r="BF275" s="70"/>
      <c r="BG275" s="70"/>
      <c r="BH275" s="70"/>
      <c r="BI275" s="70"/>
      <c r="BJ275" s="70"/>
      <c r="BK275" s="72" t="s">
        <v>477</v>
      </c>
      <c r="BL275" s="72" t="s">
        <v>183</v>
      </c>
      <c r="BM275" s="49">
        <v>17</v>
      </c>
      <c r="BN275" s="60"/>
      <c r="BO275" s="61">
        <v>49</v>
      </c>
      <c r="BP275" s="61"/>
      <c r="BQ275" s="79"/>
      <c r="BR275" s="62"/>
      <c r="BS275" s="74"/>
      <c r="BT275" s="108">
        <v>2</v>
      </c>
      <c r="BV275" s="38"/>
    </row>
    <row r="276" spans="1:74" ht="26.25" customHeight="1">
      <c r="A276" s="46">
        <v>6</v>
      </c>
      <c r="B276" s="46">
        <v>1020</v>
      </c>
      <c r="C276" s="81" t="s">
        <v>553</v>
      </c>
      <c r="D276" s="49">
        <v>3</v>
      </c>
      <c r="E276" s="49" t="str">
        <f t="shared" si="19"/>
        <v>1356MIEC0111</v>
      </c>
      <c r="F276" s="49">
        <v>1356</v>
      </c>
      <c r="G276" s="85" t="s">
        <v>554</v>
      </c>
      <c r="H276" s="77" t="s">
        <v>111</v>
      </c>
      <c r="I276" s="69" t="s">
        <v>558</v>
      </c>
      <c r="J276" s="53"/>
      <c r="K276" s="53"/>
      <c r="L276" s="46"/>
      <c r="M276" s="69"/>
      <c r="N276" s="46"/>
      <c r="O276" s="46">
        <v>1</v>
      </c>
      <c r="P276" s="92"/>
      <c r="Q276" s="92"/>
      <c r="R276" s="69"/>
      <c r="S276" s="70">
        <v>1</v>
      </c>
      <c r="T276" s="70">
        <v>1</v>
      </c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69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8">
        <v>110</v>
      </c>
      <c r="AQ276" s="55">
        <f>VLOOKUP(E276,'[1]LopHocPhan'!C$2:F$1412,4,FALSE)</f>
        <v>0</v>
      </c>
      <c r="AR276" s="55"/>
      <c r="AS276" s="55"/>
      <c r="AT276" s="55"/>
      <c r="AU276" s="93">
        <f t="shared" si="20"/>
        <v>110</v>
      </c>
      <c r="AV276" s="94" t="s">
        <v>559</v>
      </c>
      <c r="AW276" s="55">
        <v>5</v>
      </c>
      <c r="AX276" s="55" t="s">
        <v>296</v>
      </c>
      <c r="AY276" s="72" t="s">
        <v>297</v>
      </c>
      <c r="AZ276" s="108"/>
      <c r="BA276" s="70" t="s">
        <v>115</v>
      </c>
      <c r="BB276" s="70" t="s">
        <v>79</v>
      </c>
      <c r="BC276" s="95" t="s">
        <v>115</v>
      </c>
      <c r="BD276" s="70" t="s">
        <v>135</v>
      </c>
      <c r="BE276" s="70"/>
      <c r="BF276" s="70"/>
      <c r="BG276" s="70"/>
      <c r="BH276" s="70"/>
      <c r="BI276" s="70"/>
      <c r="BJ276" s="70"/>
      <c r="BK276" s="72" t="s">
        <v>477</v>
      </c>
      <c r="BL276" s="72" t="s">
        <v>183</v>
      </c>
      <c r="BM276" s="49">
        <v>17</v>
      </c>
      <c r="BN276" s="60"/>
      <c r="BO276" s="61">
        <v>49</v>
      </c>
      <c r="BP276" s="61"/>
      <c r="BQ276" s="79"/>
      <c r="BR276" s="62"/>
      <c r="BS276" s="74"/>
      <c r="BT276" s="108">
        <v>2</v>
      </c>
      <c r="BV276" s="38"/>
    </row>
    <row r="277" spans="1:74" ht="26.25" customHeight="1">
      <c r="A277" s="46">
        <v>7</v>
      </c>
      <c r="B277" s="46">
        <v>1021</v>
      </c>
      <c r="C277" s="81" t="s">
        <v>553</v>
      </c>
      <c r="D277" s="49">
        <v>3</v>
      </c>
      <c r="E277" s="49" t="str">
        <f t="shared" si="19"/>
        <v>1357MIEC0111</v>
      </c>
      <c r="F277" s="49">
        <v>1357</v>
      </c>
      <c r="G277" s="85" t="s">
        <v>554</v>
      </c>
      <c r="H277" s="77" t="s">
        <v>111</v>
      </c>
      <c r="I277" s="69" t="s">
        <v>558</v>
      </c>
      <c r="J277" s="53"/>
      <c r="K277" s="53"/>
      <c r="L277" s="46"/>
      <c r="M277" s="69"/>
      <c r="N277" s="46"/>
      <c r="O277" s="46">
        <v>1</v>
      </c>
      <c r="P277" s="92"/>
      <c r="Q277" s="92"/>
      <c r="R277" s="69"/>
      <c r="S277" s="70">
        <v>1</v>
      </c>
      <c r="T277" s="70">
        <v>1</v>
      </c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69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8">
        <v>110</v>
      </c>
      <c r="AQ277" s="55">
        <f>VLOOKUP(E277,'[1]LopHocPhan'!C$2:F$1412,4,FALSE)</f>
        <v>0</v>
      </c>
      <c r="AR277" s="55"/>
      <c r="AS277" s="55"/>
      <c r="AT277" s="55"/>
      <c r="AU277" s="93">
        <f t="shared" si="20"/>
        <v>110</v>
      </c>
      <c r="AV277" s="94" t="s">
        <v>559</v>
      </c>
      <c r="AW277" s="55">
        <v>6</v>
      </c>
      <c r="AX277" s="55" t="s">
        <v>296</v>
      </c>
      <c r="AY277" s="72" t="s">
        <v>297</v>
      </c>
      <c r="AZ277" s="108"/>
      <c r="BA277" s="109"/>
      <c r="BB277" s="55"/>
      <c r="BC277" s="55" t="s">
        <v>119</v>
      </c>
      <c r="BD277" s="55" t="s">
        <v>331</v>
      </c>
      <c r="BE277" s="109"/>
      <c r="BF277" s="55"/>
      <c r="BG277" s="109"/>
      <c r="BH277" s="55"/>
      <c r="BI277" s="95" t="s">
        <v>115</v>
      </c>
      <c r="BJ277" s="55" t="s">
        <v>209</v>
      </c>
      <c r="BK277" s="72" t="s">
        <v>477</v>
      </c>
      <c r="BL277" s="72" t="s">
        <v>84</v>
      </c>
      <c r="BM277" s="49">
        <v>17</v>
      </c>
      <c r="BN277" s="60" t="s">
        <v>321</v>
      </c>
      <c r="BO277" s="61">
        <v>49</v>
      </c>
      <c r="BP277" s="61"/>
      <c r="BQ277" s="79"/>
      <c r="BR277" s="62"/>
      <c r="BS277" s="74"/>
      <c r="BT277" s="108">
        <v>2</v>
      </c>
      <c r="BV277" s="38"/>
    </row>
    <row r="278" spans="1:74" ht="26.25" customHeight="1">
      <c r="A278" s="46">
        <v>8</v>
      </c>
      <c r="B278" s="46">
        <v>1022</v>
      </c>
      <c r="C278" s="81" t="s">
        <v>553</v>
      </c>
      <c r="D278" s="49">
        <v>3</v>
      </c>
      <c r="E278" s="49" t="str">
        <f t="shared" si="19"/>
        <v>1358MIEC0111</v>
      </c>
      <c r="F278" s="49">
        <v>1358</v>
      </c>
      <c r="G278" s="85" t="s">
        <v>554</v>
      </c>
      <c r="H278" s="77" t="s">
        <v>111</v>
      </c>
      <c r="I278" s="69" t="s">
        <v>558</v>
      </c>
      <c r="J278" s="53"/>
      <c r="K278" s="53"/>
      <c r="L278" s="46"/>
      <c r="M278" s="69"/>
      <c r="N278" s="46"/>
      <c r="O278" s="46">
        <v>1</v>
      </c>
      <c r="P278" s="92"/>
      <c r="Q278" s="92"/>
      <c r="R278" s="69"/>
      <c r="S278" s="70">
        <v>1</v>
      </c>
      <c r="T278" s="70">
        <v>1</v>
      </c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69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8">
        <v>110</v>
      </c>
      <c r="AQ278" s="55">
        <f>VLOOKUP(E278,'[1]LopHocPhan'!C$2:F$1412,4,FALSE)</f>
        <v>0</v>
      </c>
      <c r="AR278" s="55"/>
      <c r="AS278" s="55"/>
      <c r="AT278" s="55"/>
      <c r="AU278" s="93">
        <f t="shared" si="20"/>
        <v>110</v>
      </c>
      <c r="AV278" s="94" t="s">
        <v>560</v>
      </c>
      <c r="AW278" s="55">
        <v>1</v>
      </c>
      <c r="AX278" s="55" t="s">
        <v>296</v>
      </c>
      <c r="AY278" s="72" t="s">
        <v>297</v>
      </c>
      <c r="AZ278" s="108"/>
      <c r="BA278" s="109"/>
      <c r="BB278" s="55"/>
      <c r="BC278" s="55" t="s">
        <v>119</v>
      </c>
      <c r="BD278" s="55" t="s">
        <v>374</v>
      </c>
      <c r="BE278" s="109"/>
      <c r="BF278" s="55"/>
      <c r="BG278" s="109"/>
      <c r="BH278" s="55"/>
      <c r="BI278" s="95" t="s">
        <v>115</v>
      </c>
      <c r="BJ278" s="55" t="s">
        <v>130</v>
      </c>
      <c r="BK278" s="72" t="s">
        <v>477</v>
      </c>
      <c r="BL278" s="72" t="s">
        <v>84</v>
      </c>
      <c r="BM278" s="49">
        <v>17</v>
      </c>
      <c r="BN278" s="60" t="s">
        <v>321</v>
      </c>
      <c r="BO278" s="61">
        <v>49</v>
      </c>
      <c r="BP278" s="61"/>
      <c r="BQ278" s="79"/>
      <c r="BR278" s="62"/>
      <c r="BS278" s="74"/>
      <c r="BT278" s="108">
        <v>2</v>
      </c>
      <c r="BV278" s="38"/>
    </row>
    <row r="279" spans="1:74" ht="26.25" customHeight="1">
      <c r="A279" s="46">
        <v>9</v>
      </c>
      <c r="B279" s="46">
        <v>1049</v>
      </c>
      <c r="C279" s="90" t="s">
        <v>553</v>
      </c>
      <c r="D279" s="49">
        <v>3</v>
      </c>
      <c r="E279" s="49" t="str">
        <f t="shared" si="19"/>
        <v>1359MIEC0111</v>
      </c>
      <c r="F279" s="49">
        <v>1359</v>
      </c>
      <c r="G279" s="85" t="s">
        <v>554</v>
      </c>
      <c r="H279" s="77" t="s">
        <v>111</v>
      </c>
      <c r="I279" s="69" t="s">
        <v>561</v>
      </c>
      <c r="J279" s="53"/>
      <c r="K279" s="53"/>
      <c r="L279" s="46"/>
      <c r="M279" s="69"/>
      <c r="N279" s="46"/>
      <c r="O279" s="46">
        <v>1</v>
      </c>
      <c r="P279" s="92"/>
      <c r="Q279" s="92"/>
      <c r="R279" s="69"/>
      <c r="S279" s="70"/>
      <c r="T279" s="70"/>
      <c r="U279" s="70"/>
      <c r="V279" s="70"/>
      <c r="W279" s="70">
        <v>1</v>
      </c>
      <c r="X279" s="70"/>
      <c r="Y279" s="70"/>
      <c r="Z279" s="70"/>
      <c r="AA279" s="70"/>
      <c r="AB279" s="70"/>
      <c r="AC279" s="70"/>
      <c r="AD279" s="70"/>
      <c r="AE279" s="69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8">
        <v>120</v>
      </c>
      <c r="AQ279" s="55">
        <f>VLOOKUP(E279,'[1]LopHocPhan'!C$2:F$1412,4,FALSE)</f>
        <v>3</v>
      </c>
      <c r="AR279" s="55"/>
      <c r="AS279" s="55"/>
      <c r="AT279" s="55"/>
      <c r="AU279" s="93">
        <f t="shared" si="20"/>
        <v>120</v>
      </c>
      <c r="AV279" s="94" t="s">
        <v>556</v>
      </c>
      <c r="AW279" s="55">
        <v>4</v>
      </c>
      <c r="AX279" s="55" t="s">
        <v>296</v>
      </c>
      <c r="AY279" s="72" t="s">
        <v>297</v>
      </c>
      <c r="AZ279" s="108"/>
      <c r="BA279" s="70"/>
      <c r="BB279" s="70"/>
      <c r="BC279" s="70"/>
      <c r="BD279" s="70"/>
      <c r="BE279" s="70" t="s">
        <v>71</v>
      </c>
      <c r="BF279" s="70" t="s">
        <v>374</v>
      </c>
      <c r="BG279" s="70"/>
      <c r="BH279" s="70"/>
      <c r="BI279" s="95" t="s">
        <v>71</v>
      </c>
      <c r="BJ279" s="70" t="s">
        <v>174</v>
      </c>
      <c r="BK279" s="72" t="s">
        <v>332</v>
      </c>
      <c r="BL279" s="72" t="s">
        <v>562</v>
      </c>
      <c r="BM279" s="49">
        <v>17</v>
      </c>
      <c r="BN279" s="60"/>
      <c r="BO279" s="61">
        <v>49</v>
      </c>
      <c r="BP279" s="61"/>
      <c r="BQ279" s="79"/>
      <c r="BR279" s="62"/>
      <c r="BS279" s="74"/>
      <c r="BT279" s="108">
        <v>1</v>
      </c>
      <c r="BV279" s="38"/>
    </row>
    <row r="280" spans="1:74" ht="26.25" customHeight="1">
      <c r="A280" s="46">
        <v>10</v>
      </c>
      <c r="B280" s="46">
        <v>1050</v>
      </c>
      <c r="C280" s="90" t="s">
        <v>553</v>
      </c>
      <c r="D280" s="49">
        <v>3</v>
      </c>
      <c r="E280" s="49" t="str">
        <f t="shared" si="19"/>
        <v>1360MIEC0111</v>
      </c>
      <c r="F280" s="49">
        <v>1360</v>
      </c>
      <c r="G280" s="85" t="s">
        <v>554</v>
      </c>
      <c r="H280" s="77" t="s">
        <v>111</v>
      </c>
      <c r="I280" s="69" t="s">
        <v>561</v>
      </c>
      <c r="J280" s="53"/>
      <c r="K280" s="53"/>
      <c r="L280" s="46"/>
      <c r="M280" s="69"/>
      <c r="N280" s="46"/>
      <c r="O280" s="46">
        <v>1</v>
      </c>
      <c r="P280" s="92"/>
      <c r="Q280" s="92"/>
      <c r="R280" s="69"/>
      <c r="S280" s="70"/>
      <c r="T280" s="70"/>
      <c r="U280" s="70"/>
      <c r="V280" s="70"/>
      <c r="W280" s="70">
        <v>1</v>
      </c>
      <c r="X280" s="70"/>
      <c r="Y280" s="70"/>
      <c r="Z280" s="70"/>
      <c r="AA280" s="70"/>
      <c r="AB280" s="70"/>
      <c r="AC280" s="70"/>
      <c r="AD280" s="70"/>
      <c r="AE280" s="69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92">
        <v>150</v>
      </c>
      <c r="AQ280" s="55">
        <f>VLOOKUP(E280,'[1]LopHocPhan'!C$2:F$1412,4,FALSE)</f>
        <v>1</v>
      </c>
      <c r="AR280" s="55"/>
      <c r="AS280" s="55"/>
      <c r="AT280" s="55"/>
      <c r="AU280" s="93">
        <f t="shared" si="20"/>
        <v>150</v>
      </c>
      <c r="AV280" s="94" t="s">
        <v>556</v>
      </c>
      <c r="AW280" s="55">
        <v>5</v>
      </c>
      <c r="AX280" s="55" t="s">
        <v>296</v>
      </c>
      <c r="AY280" s="72" t="s">
        <v>297</v>
      </c>
      <c r="AZ280" s="108"/>
      <c r="BA280" s="70"/>
      <c r="BB280" s="70"/>
      <c r="BC280" s="70"/>
      <c r="BD280" s="70"/>
      <c r="BE280" s="70" t="s">
        <v>71</v>
      </c>
      <c r="BF280" s="70" t="s">
        <v>402</v>
      </c>
      <c r="BG280" s="70"/>
      <c r="BH280" s="70"/>
      <c r="BI280" s="95" t="s">
        <v>71</v>
      </c>
      <c r="BJ280" s="70" t="s">
        <v>81</v>
      </c>
      <c r="BK280" s="72" t="s">
        <v>332</v>
      </c>
      <c r="BL280" s="72" t="s">
        <v>562</v>
      </c>
      <c r="BM280" s="49">
        <v>17</v>
      </c>
      <c r="BN280" s="60"/>
      <c r="BO280" s="61">
        <v>49</v>
      </c>
      <c r="BP280" s="61"/>
      <c r="BQ280" s="79"/>
      <c r="BR280" s="62"/>
      <c r="BS280" s="74"/>
      <c r="BT280" s="108">
        <v>1</v>
      </c>
      <c r="BV280" s="38"/>
    </row>
    <row r="281" spans="1:74" ht="26.25" customHeight="1">
      <c r="A281" s="46">
        <v>11</v>
      </c>
      <c r="B281" s="46">
        <v>1062</v>
      </c>
      <c r="C281" s="68" t="s">
        <v>553</v>
      </c>
      <c r="D281" s="49">
        <v>3</v>
      </c>
      <c r="E281" s="49" t="str">
        <f t="shared" si="19"/>
        <v>1361MIEC0111</v>
      </c>
      <c r="F281" s="49">
        <v>1361</v>
      </c>
      <c r="G281" s="85" t="s">
        <v>554</v>
      </c>
      <c r="H281" s="77" t="s">
        <v>111</v>
      </c>
      <c r="I281" s="69" t="s">
        <v>563</v>
      </c>
      <c r="J281" s="53"/>
      <c r="K281" s="53"/>
      <c r="L281" s="46"/>
      <c r="M281" s="69"/>
      <c r="N281" s="46"/>
      <c r="O281" s="46">
        <v>1</v>
      </c>
      <c r="P281" s="92"/>
      <c r="Q281" s="92"/>
      <c r="R281" s="69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>
        <v>1</v>
      </c>
      <c r="AD281" s="70"/>
      <c r="AE281" s="69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8">
        <v>110</v>
      </c>
      <c r="AQ281" s="55">
        <f>VLOOKUP(E281,'[1]LopHocPhan'!C$2:F$1412,4,FALSE)</f>
        <v>0</v>
      </c>
      <c r="AR281" s="55"/>
      <c r="AS281" s="55"/>
      <c r="AT281" s="55"/>
      <c r="AU281" s="93">
        <f t="shared" si="20"/>
        <v>110</v>
      </c>
      <c r="AV281" s="94" t="s">
        <v>560</v>
      </c>
      <c r="AW281" s="55">
        <v>2</v>
      </c>
      <c r="AX281" s="55" t="s">
        <v>296</v>
      </c>
      <c r="AY281" s="72" t="s">
        <v>297</v>
      </c>
      <c r="AZ281" s="108"/>
      <c r="BA281" s="70"/>
      <c r="BB281" s="70"/>
      <c r="BC281" s="70"/>
      <c r="BD281" s="70"/>
      <c r="BE281" s="70" t="s">
        <v>119</v>
      </c>
      <c r="BF281" s="70" t="s">
        <v>130</v>
      </c>
      <c r="BG281" s="70"/>
      <c r="BH281" s="70"/>
      <c r="BI281" s="95" t="s">
        <v>119</v>
      </c>
      <c r="BJ281" s="70" t="s">
        <v>82</v>
      </c>
      <c r="BK281" s="72" t="s">
        <v>426</v>
      </c>
      <c r="BL281" s="72" t="s">
        <v>123</v>
      </c>
      <c r="BM281" s="49">
        <v>17</v>
      </c>
      <c r="BN281" s="60"/>
      <c r="BO281" s="61">
        <v>49</v>
      </c>
      <c r="BP281" s="61"/>
      <c r="BQ281" s="79"/>
      <c r="BR281" s="62"/>
      <c r="BS281" s="74"/>
      <c r="BT281" s="108">
        <v>2</v>
      </c>
      <c r="BV281" s="38"/>
    </row>
    <row r="282" spans="1:74" ht="26.25" customHeight="1">
      <c r="A282" s="46">
        <v>12</v>
      </c>
      <c r="B282" s="46">
        <v>1063</v>
      </c>
      <c r="C282" s="68" t="s">
        <v>553</v>
      </c>
      <c r="D282" s="49">
        <v>3</v>
      </c>
      <c r="E282" s="49" t="str">
        <f t="shared" si="19"/>
        <v>1362MIEC0111</v>
      </c>
      <c r="F282" s="49">
        <v>1362</v>
      </c>
      <c r="G282" s="85" t="s">
        <v>554</v>
      </c>
      <c r="H282" s="77" t="s">
        <v>111</v>
      </c>
      <c r="I282" s="69" t="s">
        <v>563</v>
      </c>
      <c r="J282" s="53"/>
      <c r="K282" s="53"/>
      <c r="L282" s="46"/>
      <c r="M282" s="69"/>
      <c r="N282" s="46"/>
      <c r="O282" s="46">
        <v>1</v>
      </c>
      <c r="P282" s="92"/>
      <c r="Q282" s="92"/>
      <c r="R282" s="69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>
        <v>1</v>
      </c>
      <c r="AD282" s="70"/>
      <c r="AE282" s="69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8">
        <v>110</v>
      </c>
      <c r="AQ282" s="55">
        <f>VLOOKUP(E282,'[1]LopHocPhan'!C$2:F$1412,4,FALSE)</f>
        <v>0</v>
      </c>
      <c r="AR282" s="55"/>
      <c r="AS282" s="55"/>
      <c r="AT282" s="55"/>
      <c r="AU282" s="93">
        <f t="shared" si="20"/>
        <v>110</v>
      </c>
      <c r="AV282" s="94" t="s">
        <v>560</v>
      </c>
      <c r="AW282" s="55">
        <v>3</v>
      </c>
      <c r="AX282" s="55" t="s">
        <v>296</v>
      </c>
      <c r="AY282" s="72" t="s">
        <v>297</v>
      </c>
      <c r="AZ282" s="108"/>
      <c r="BA282" s="70"/>
      <c r="BB282" s="70"/>
      <c r="BC282" s="70"/>
      <c r="BD282" s="70"/>
      <c r="BE282" s="70" t="s">
        <v>119</v>
      </c>
      <c r="BF282" s="70" t="s">
        <v>134</v>
      </c>
      <c r="BG282" s="70"/>
      <c r="BH282" s="70"/>
      <c r="BI282" s="95" t="s">
        <v>119</v>
      </c>
      <c r="BJ282" s="70" t="s">
        <v>250</v>
      </c>
      <c r="BK282" s="72" t="s">
        <v>426</v>
      </c>
      <c r="BL282" s="72" t="s">
        <v>123</v>
      </c>
      <c r="BM282" s="49">
        <v>17</v>
      </c>
      <c r="BN282" s="60"/>
      <c r="BO282" s="61">
        <v>49</v>
      </c>
      <c r="BP282" s="61"/>
      <c r="BQ282" s="79"/>
      <c r="BR282" s="62"/>
      <c r="BS282" s="74"/>
      <c r="BT282" s="108">
        <v>2</v>
      </c>
      <c r="BV282" s="38"/>
    </row>
    <row r="283" spans="1:74" ht="26.25" customHeight="1">
      <c r="A283" s="46">
        <v>13</v>
      </c>
      <c r="B283" s="46">
        <v>1064</v>
      </c>
      <c r="C283" s="68" t="s">
        <v>553</v>
      </c>
      <c r="D283" s="49">
        <v>3</v>
      </c>
      <c r="E283" s="49" t="str">
        <f t="shared" si="19"/>
        <v>1363MIEC0111</v>
      </c>
      <c r="F283" s="49">
        <v>1363</v>
      </c>
      <c r="G283" s="85" t="s">
        <v>554</v>
      </c>
      <c r="H283" s="77" t="s">
        <v>111</v>
      </c>
      <c r="I283" s="69" t="s">
        <v>563</v>
      </c>
      <c r="J283" s="53"/>
      <c r="K283" s="53"/>
      <c r="L283" s="46"/>
      <c r="M283" s="69"/>
      <c r="N283" s="46"/>
      <c r="O283" s="46">
        <v>1</v>
      </c>
      <c r="P283" s="92"/>
      <c r="Q283" s="92"/>
      <c r="R283" s="69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>
        <v>1</v>
      </c>
      <c r="AD283" s="70"/>
      <c r="AE283" s="69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8">
        <v>60</v>
      </c>
      <c r="AQ283" s="55">
        <f>VLOOKUP(E283,'[1]LopHocPhan'!C$2:F$1412,4,FALSE)</f>
        <v>0</v>
      </c>
      <c r="AR283" s="55"/>
      <c r="AS283" s="55"/>
      <c r="AT283" s="55"/>
      <c r="AU283" s="93">
        <f t="shared" si="20"/>
        <v>60</v>
      </c>
      <c r="AV283" s="94" t="s">
        <v>560</v>
      </c>
      <c r="AW283" s="55">
        <v>5</v>
      </c>
      <c r="AX283" s="55" t="s">
        <v>296</v>
      </c>
      <c r="AY283" s="72" t="s">
        <v>297</v>
      </c>
      <c r="AZ283" s="108"/>
      <c r="BA283" s="70"/>
      <c r="BB283" s="70"/>
      <c r="BC283" s="70"/>
      <c r="BD283" s="70"/>
      <c r="BE283" s="70" t="s">
        <v>119</v>
      </c>
      <c r="BF283" s="70" t="s">
        <v>298</v>
      </c>
      <c r="BG283" s="70"/>
      <c r="BH283" s="70"/>
      <c r="BI283" s="95" t="s">
        <v>119</v>
      </c>
      <c r="BJ283" s="70" t="s">
        <v>185</v>
      </c>
      <c r="BK283" s="72" t="s">
        <v>426</v>
      </c>
      <c r="BL283" s="72" t="s">
        <v>123</v>
      </c>
      <c r="BM283" s="49">
        <v>17</v>
      </c>
      <c r="BN283" s="60"/>
      <c r="BO283" s="61">
        <v>49</v>
      </c>
      <c r="BP283" s="61"/>
      <c r="BQ283" s="79"/>
      <c r="BR283" s="62"/>
      <c r="BS283" s="74"/>
      <c r="BT283" s="108">
        <v>2</v>
      </c>
      <c r="BV283" s="38"/>
    </row>
    <row r="284" spans="1:74" ht="26.25" customHeight="1">
      <c r="A284" s="46">
        <v>14</v>
      </c>
      <c r="B284" s="46">
        <v>1081</v>
      </c>
      <c r="C284" s="68" t="s">
        <v>553</v>
      </c>
      <c r="D284" s="49">
        <v>3</v>
      </c>
      <c r="E284" s="49" t="str">
        <f t="shared" si="19"/>
        <v>1364MIEC0111</v>
      </c>
      <c r="F284" s="49">
        <v>1364</v>
      </c>
      <c r="G284" s="85" t="s">
        <v>554</v>
      </c>
      <c r="H284" s="77" t="s">
        <v>111</v>
      </c>
      <c r="I284" s="69" t="s">
        <v>325</v>
      </c>
      <c r="J284" s="53"/>
      <c r="K284" s="53"/>
      <c r="L284" s="46"/>
      <c r="M284" s="69"/>
      <c r="N284" s="46"/>
      <c r="O284" s="46">
        <v>1</v>
      </c>
      <c r="P284" s="92"/>
      <c r="Q284" s="92"/>
      <c r="R284" s="69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>
        <v>1</v>
      </c>
      <c r="AE284" s="69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8">
        <v>120</v>
      </c>
      <c r="AQ284" s="55">
        <f>VLOOKUP(E284,'[1]LopHocPhan'!C$2:F$1412,4,FALSE)</f>
        <v>0</v>
      </c>
      <c r="AR284" s="55"/>
      <c r="AS284" s="55"/>
      <c r="AT284" s="55"/>
      <c r="AU284" s="93">
        <f t="shared" si="20"/>
        <v>120</v>
      </c>
      <c r="AV284" s="94" t="s">
        <v>556</v>
      </c>
      <c r="AW284" s="55">
        <v>6</v>
      </c>
      <c r="AX284" s="55" t="s">
        <v>296</v>
      </c>
      <c r="AY284" s="72" t="s">
        <v>297</v>
      </c>
      <c r="AZ284" s="108"/>
      <c r="BA284" s="80"/>
      <c r="BB284" s="70"/>
      <c r="BC284" s="70"/>
      <c r="BD284" s="70"/>
      <c r="BE284" s="70"/>
      <c r="BF284" s="70"/>
      <c r="BG284" s="95" t="s">
        <v>119</v>
      </c>
      <c r="BH284" s="70" t="s">
        <v>72</v>
      </c>
      <c r="BI284" s="70" t="s">
        <v>119</v>
      </c>
      <c r="BJ284" s="70" t="s">
        <v>331</v>
      </c>
      <c r="BK284" s="72" t="s">
        <v>332</v>
      </c>
      <c r="BL284" s="72" t="s">
        <v>551</v>
      </c>
      <c r="BM284" s="49">
        <v>17</v>
      </c>
      <c r="BN284" s="60" t="s">
        <v>321</v>
      </c>
      <c r="BO284" s="61">
        <v>49</v>
      </c>
      <c r="BP284" s="61"/>
      <c r="BQ284" s="79"/>
      <c r="BR284" s="62"/>
      <c r="BS284" s="74"/>
      <c r="BT284" s="108">
        <v>1</v>
      </c>
      <c r="BV284" s="38"/>
    </row>
    <row r="285" spans="1:74" ht="26.25" customHeight="1">
      <c r="A285" s="46">
        <v>15</v>
      </c>
      <c r="B285" s="46">
        <v>1082</v>
      </c>
      <c r="C285" s="68" t="s">
        <v>553</v>
      </c>
      <c r="D285" s="49">
        <v>3</v>
      </c>
      <c r="E285" s="49" t="str">
        <f t="shared" si="19"/>
        <v>1365MIEC0111</v>
      </c>
      <c r="F285" s="49">
        <v>1365</v>
      </c>
      <c r="G285" s="85" t="s">
        <v>554</v>
      </c>
      <c r="H285" s="77" t="s">
        <v>111</v>
      </c>
      <c r="I285" s="69" t="s">
        <v>325</v>
      </c>
      <c r="J285" s="53"/>
      <c r="K285" s="53"/>
      <c r="L285" s="46"/>
      <c r="M285" s="69"/>
      <c r="N285" s="46"/>
      <c r="O285" s="46">
        <v>1</v>
      </c>
      <c r="P285" s="92"/>
      <c r="Q285" s="92"/>
      <c r="R285" s="69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>
        <v>1</v>
      </c>
      <c r="AE285" s="69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92">
        <v>150</v>
      </c>
      <c r="AQ285" s="55">
        <f>VLOOKUP(E285,'[1]LopHocPhan'!C$2:F$1412,4,FALSE)</f>
        <v>0</v>
      </c>
      <c r="AR285" s="55"/>
      <c r="AS285" s="55"/>
      <c r="AT285" s="55"/>
      <c r="AU285" s="93">
        <f t="shared" si="20"/>
        <v>150</v>
      </c>
      <c r="AV285" s="94" t="s">
        <v>330</v>
      </c>
      <c r="AW285" s="55">
        <v>1</v>
      </c>
      <c r="AX285" s="55" t="s">
        <v>296</v>
      </c>
      <c r="AY285" s="72" t="s">
        <v>297</v>
      </c>
      <c r="AZ285" s="108"/>
      <c r="BA285" s="70" t="s">
        <v>119</v>
      </c>
      <c r="BB285" s="70" t="s">
        <v>208</v>
      </c>
      <c r="BC285" s="88"/>
      <c r="BD285" s="88"/>
      <c r="BE285" s="70"/>
      <c r="BF285" s="70"/>
      <c r="BG285" s="95" t="s">
        <v>119</v>
      </c>
      <c r="BH285" s="70" t="s">
        <v>171</v>
      </c>
      <c r="BI285" s="70"/>
      <c r="BJ285" s="70"/>
      <c r="BK285" s="72" t="s">
        <v>332</v>
      </c>
      <c r="BL285" s="72" t="s">
        <v>504</v>
      </c>
      <c r="BM285" s="49">
        <v>17</v>
      </c>
      <c r="BN285" s="60"/>
      <c r="BO285" s="61">
        <v>49</v>
      </c>
      <c r="BP285" s="61"/>
      <c r="BQ285" s="79"/>
      <c r="BR285" s="62"/>
      <c r="BS285" s="74"/>
      <c r="BT285" s="108">
        <v>1</v>
      </c>
      <c r="BV285" s="38"/>
    </row>
    <row r="286" spans="1:74" ht="26.25" customHeight="1">
      <c r="A286" s="46">
        <v>16</v>
      </c>
      <c r="B286" s="46">
        <v>1094</v>
      </c>
      <c r="C286" s="68" t="s">
        <v>553</v>
      </c>
      <c r="D286" s="49">
        <v>3</v>
      </c>
      <c r="E286" s="49" t="str">
        <f t="shared" si="19"/>
        <v>1366MIEC0111</v>
      </c>
      <c r="F286" s="49">
        <v>1366</v>
      </c>
      <c r="G286" s="85" t="s">
        <v>554</v>
      </c>
      <c r="H286" s="77" t="s">
        <v>111</v>
      </c>
      <c r="I286" s="69" t="s">
        <v>564</v>
      </c>
      <c r="J286" s="53"/>
      <c r="K286" s="53"/>
      <c r="L286" s="46"/>
      <c r="M286" s="69"/>
      <c r="N286" s="46"/>
      <c r="O286" s="46">
        <v>1</v>
      </c>
      <c r="P286" s="92"/>
      <c r="Q286" s="92"/>
      <c r="R286" s="6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69">
        <v>1</v>
      </c>
      <c r="AF286" s="109"/>
      <c r="AG286" s="109"/>
      <c r="AH286" s="70"/>
      <c r="AI286" s="70"/>
      <c r="AJ286" s="70"/>
      <c r="AK286" s="70"/>
      <c r="AL286" s="70"/>
      <c r="AM286" s="70"/>
      <c r="AN286" s="70"/>
      <c r="AO286" s="70"/>
      <c r="AP286" s="78">
        <v>120</v>
      </c>
      <c r="AQ286" s="55">
        <f>VLOOKUP(E286,'[1]LopHocPhan'!C$2:F$1412,4,FALSE)</f>
        <v>0</v>
      </c>
      <c r="AR286" s="55"/>
      <c r="AS286" s="55"/>
      <c r="AT286" s="55"/>
      <c r="AU286" s="93">
        <f t="shared" si="20"/>
        <v>120</v>
      </c>
      <c r="AV286" s="94" t="s">
        <v>560</v>
      </c>
      <c r="AW286" s="55">
        <v>6</v>
      </c>
      <c r="AX286" s="55" t="s">
        <v>296</v>
      </c>
      <c r="AY286" s="72" t="s">
        <v>297</v>
      </c>
      <c r="AZ286" s="108"/>
      <c r="BA286" s="109"/>
      <c r="BB286" s="55"/>
      <c r="BC286" s="109"/>
      <c r="BD286" s="55"/>
      <c r="BE286" s="95" t="s">
        <v>115</v>
      </c>
      <c r="BF286" s="55" t="s">
        <v>135</v>
      </c>
      <c r="BG286" s="70" t="s">
        <v>115</v>
      </c>
      <c r="BH286" s="55" t="s">
        <v>72</v>
      </c>
      <c r="BI286" s="109"/>
      <c r="BJ286" s="55"/>
      <c r="BK286" s="72" t="s">
        <v>426</v>
      </c>
      <c r="BL286" s="72" t="s">
        <v>552</v>
      </c>
      <c r="BM286" s="49">
        <v>17</v>
      </c>
      <c r="BN286" s="60"/>
      <c r="BO286" s="61">
        <v>49</v>
      </c>
      <c r="BP286" s="61"/>
      <c r="BQ286" s="79"/>
      <c r="BR286" s="62"/>
      <c r="BS286" s="74"/>
      <c r="BT286" s="108">
        <v>2</v>
      </c>
      <c r="BV286" s="38"/>
    </row>
    <row r="287" spans="1:74" ht="26.25" customHeight="1">
      <c r="A287" s="46">
        <v>17</v>
      </c>
      <c r="B287" s="46">
        <v>1095</v>
      </c>
      <c r="C287" s="68" t="s">
        <v>553</v>
      </c>
      <c r="D287" s="49">
        <v>3</v>
      </c>
      <c r="E287" s="49" t="str">
        <f t="shared" si="19"/>
        <v>1367MIEC0111</v>
      </c>
      <c r="F287" s="49">
        <v>1367</v>
      </c>
      <c r="G287" s="85" t="s">
        <v>554</v>
      </c>
      <c r="H287" s="77" t="s">
        <v>111</v>
      </c>
      <c r="I287" s="69" t="s">
        <v>564</v>
      </c>
      <c r="J287" s="53"/>
      <c r="K287" s="53"/>
      <c r="L287" s="46"/>
      <c r="M287" s="69"/>
      <c r="N287" s="46"/>
      <c r="O287" s="46">
        <v>1</v>
      </c>
      <c r="P287" s="92"/>
      <c r="Q287" s="92"/>
      <c r="R287" s="6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69">
        <v>1</v>
      </c>
      <c r="AF287" s="109"/>
      <c r="AG287" s="109"/>
      <c r="AH287" s="70"/>
      <c r="AI287" s="70"/>
      <c r="AJ287" s="70"/>
      <c r="AK287" s="70"/>
      <c r="AL287" s="70"/>
      <c r="AM287" s="70"/>
      <c r="AN287" s="70"/>
      <c r="AO287" s="70"/>
      <c r="AP287" s="78">
        <v>160</v>
      </c>
      <c r="AQ287" s="55">
        <f>VLOOKUP(E287,'[1]LopHocPhan'!C$2:F$1412,4,FALSE)</f>
        <v>0</v>
      </c>
      <c r="AR287" s="55"/>
      <c r="AS287" s="55"/>
      <c r="AT287" s="55"/>
      <c r="AU287" s="93">
        <f t="shared" si="20"/>
        <v>160</v>
      </c>
      <c r="AV287" s="94" t="s">
        <v>560</v>
      </c>
      <c r="AW287" s="55" t="s">
        <v>565</v>
      </c>
      <c r="AX287" s="55" t="s">
        <v>296</v>
      </c>
      <c r="AY287" s="72" t="s">
        <v>297</v>
      </c>
      <c r="AZ287" s="108"/>
      <c r="BA287" s="70"/>
      <c r="BB287" s="70"/>
      <c r="BC287" s="70"/>
      <c r="BD287" s="70"/>
      <c r="BE287" s="95" t="s">
        <v>115</v>
      </c>
      <c r="BF287" s="55" t="s">
        <v>81</v>
      </c>
      <c r="BG287" s="70" t="s">
        <v>115</v>
      </c>
      <c r="BH287" s="55" t="s">
        <v>402</v>
      </c>
      <c r="BI287" s="109"/>
      <c r="BJ287" s="55"/>
      <c r="BK287" s="72" t="s">
        <v>426</v>
      </c>
      <c r="BL287" s="72" t="s">
        <v>552</v>
      </c>
      <c r="BM287" s="49">
        <v>17</v>
      </c>
      <c r="BN287" s="60"/>
      <c r="BO287" s="61">
        <v>49</v>
      </c>
      <c r="BP287" s="61"/>
      <c r="BQ287" s="79"/>
      <c r="BR287" s="62"/>
      <c r="BS287" s="74"/>
      <c r="BT287" s="108">
        <v>2</v>
      </c>
      <c r="BV287" s="38"/>
    </row>
    <row r="288" spans="1:74" ht="26.25" customHeight="1">
      <c r="A288" s="46">
        <v>18</v>
      </c>
      <c r="B288" s="46">
        <v>1111</v>
      </c>
      <c r="C288" s="81" t="s">
        <v>553</v>
      </c>
      <c r="D288" s="70">
        <v>3</v>
      </c>
      <c r="E288" s="49" t="str">
        <f t="shared" si="19"/>
        <v>1368MIEC0111</v>
      </c>
      <c r="F288" s="49">
        <v>1368</v>
      </c>
      <c r="G288" s="73" t="s">
        <v>554</v>
      </c>
      <c r="H288" s="77" t="s">
        <v>111</v>
      </c>
      <c r="I288" s="69" t="s">
        <v>566</v>
      </c>
      <c r="J288" s="53"/>
      <c r="K288" s="53"/>
      <c r="L288" s="46"/>
      <c r="M288" s="69"/>
      <c r="N288" s="46"/>
      <c r="O288" s="46">
        <v>1</v>
      </c>
      <c r="P288" s="92"/>
      <c r="Q288" s="92"/>
      <c r="R288" s="69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69"/>
      <c r="AF288" s="70">
        <v>1</v>
      </c>
      <c r="AG288" s="70"/>
      <c r="AH288" s="70"/>
      <c r="AI288" s="70"/>
      <c r="AJ288" s="70"/>
      <c r="AK288" s="70"/>
      <c r="AL288" s="70"/>
      <c r="AM288" s="70"/>
      <c r="AN288" s="70"/>
      <c r="AO288" s="70"/>
      <c r="AP288" s="78">
        <v>125</v>
      </c>
      <c r="AQ288" s="55">
        <f>VLOOKUP(E288,'[1]LopHocPhan'!C$2:F$1412,4,FALSE)</f>
        <v>3</v>
      </c>
      <c r="AR288" s="55"/>
      <c r="AS288" s="55" t="s">
        <v>162</v>
      </c>
      <c r="AT288" s="55"/>
      <c r="AU288" s="110">
        <f t="shared" si="20"/>
        <v>125</v>
      </c>
      <c r="AV288" s="111" t="s">
        <v>330</v>
      </c>
      <c r="AW288" s="55">
        <v>2</v>
      </c>
      <c r="AX288" s="55" t="s">
        <v>296</v>
      </c>
      <c r="AY288" s="72" t="s">
        <v>297</v>
      </c>
      <c r="AZ288" s="108"/>
      <c r="BA288" s="70"/>
      <c r="BB288" s="70"/>
      <c r="BC288" s="95" t="s">
        <v>93</v>
      </c>
      <c r="BD288" s="70" t="s">
        <v>130</v>
      </c>
      <c r="BE288" s="70"/>
      <c r="BF288" s="70"/>
      <c r="BG288" s="80"/>
      <c r="BH288" s="50"/>
      <c r="BI288" s="70" t="s">
        <v>93</v>
      </c>
      <c r="BJ288" s="70" t="s">
        <v>209</v>
      </c>
      <c r="BK288" s="72" t="s">
        <v>332</v>
      </c>
      <c r="BL288" s="72" t="s">
        <v>539</v>
      </c>
      <c r="BM288" s="49">
        <v>17</v>
      </c>
      <c r="BN288" s="60" t="s">
        <v>567</v>
      </c>
      <c r="BO288" s="61">
        <v>49</v>
      </c>
      <c r="BP288" s="61"/>
      <c r="BQ288" s="79"/>
      <c r="BR288" s="62"/>
      <c r="BS288" s="74"/>
      <c r="BT288" s="108">
        <v>1</v>
      </c>
      <c r="BV288" s="38"/>
    </row>
    <row r="289" spans="1:74" ht="26.25" customHeight="1">
      <c r="A289" s="46">
        <v>19</v>
      </c>
      <c r="B289" s="46">
        <v>1112</v>
      </c>
      <c r="C289" s="81" t="s">
        <v>553</v>
      </c>
      <c r="D289" s="70">
        <v>3</v>
      </c>
      <c r="E289" s="49" t="str">
        <f t="shared" si="19"/>
        <v>1369MIEC0111</v>
      </c>
      <c r="F289" s="49">
        <v>1369</v>
      </c>
      <c r="G289" s="73" t="s">
        <v>554</v>
      </c>
      <c r="H289" s="77" t="s">
        <v>111</v>
      </c>
      <c r="I289" s="69" t="s">
        <v>566</v>
      </c>
      <c r="J289" s="53"/>
      <c r="K289" s="53"/>
      <c r="L289" s="46"/>
      <c r="M289" s="69"/>
      <c r="N289" s="46"/>
      <c r="O289" s="46">
        <v>1</v>
      </c>
      <c r="P289" s="92"/>
      <c r="Q289" s="92"/>
      <c r="R289" s="69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69"/>
      <c r="AF289" s="70">
        <v>1</v>
      </c>
      <c r="AG289" s="70"/>
      <c r="AH289" s="70"/>
      <c r="AI289" s="70"/>
      <c r="AJ289" s="70"/>
      <c r="AK289" s="70"/>
      <c r="AL289" s="70"/>
      <c r="AM289" s="70"/>
      <c r="AN289" s="70"/>
      <c r="AO289" s="70"/>
      <c r="AP289" s="78">
        <v>125</v>
      </c>
      <c r="AQ289" s="55">
        <f>VLOOKUP(E289,'[1]LopHocPhan'!C$2:F$1412,4,FALSE)</f>
        <v>0</v>
      </c>
      <c r="AR289" s="55"/>
      <c r="AS289" s="55"/>
      <c r="AT289" s="55"/>
      <c r="AU289" s="93">
        <f t="shared" si="20"/>
        <v>125</v>
      </c>
      <c r="AV289" s="111" t="s">
        <v>330</v>
      </c>
      <c r="AW289" s="55">
        <v>3</v>
      </c>
      <c r="AX289" s="55" t="s">
        <v>296</v>
      </c>
      <c r="AY289" s="72" t="s">
        <v>297</v>
      </c>
      <c r="AZ289" s="108"/>
      <c r="BA289" s="70"/>
      <c r="BB289" s="70"/>
      <c r="BC289" s="95" t="s">
        <v>93</v>
      </c>
      <c r="BD289" s="70" t="s">
        <v>134</v>
      </c>
      <c r="BE289" s="70"/>
      <c r="BF289" s="70"/>
      <c r="BG289" s="80"/>
      <c r="BH289" s="50"/>
      <c r="BI289" s="70" t="s">
        <v>93</v>
      </c>
      <c r="BJ289" s="70" t="s">
        <v>374</v>
      </c>
      <c r="BK289" s="72" t="s">
        <v>332</v>
      </c>
      <c r="BL289" s="72" t="s">
        <v>539</v>
      </c>
      <c r="BM289" s="49">
        <v>17</v>
      </c>
      <c r="BN289" s="60" t="s">
        <v>567</v>
      </c>
      <c r="BO289" s="61">
        <v>49</v>
      </c>
      <c r="BP289" s="61"/>
      <c r="BQ289" s="79"/>
      <c r="BR289" s="62"/>
      <c r="BS289" s="74"/>
      <c r="BT289" s="108">
        <v>1</v>
      </c>
      <c r="BV289" s="38"/>
    </row>
    <row r="290" spans="1:74" ht="26.25" customHeight="1">
      <c r="A290" s="46">
        <v>20</v>
      </c>
      <c r="B290" s="46">
        <v>1148</v>
      </c>
      <c r="C290" s="68" t="s">
        <v>553</v>
      </c>
      <c r="D290" s="49">
        <v>3</v>
      </c>
      <c r="E290" s="49" t="str">
        <f t="shared" si="19"/>
        <v>1370MIEC0111</v>
      </c>
      <c r="F290" s="49">
        <v>1370</v>
      </c>
      <c r="G290" s="85" t="s">
        <v>554</v>
      </c>
      <c r="H290" s="77" t="s">
        <v>111</v>
      </c>
      <c r="I290" s="69" t="s">
        <v>568</v>
      </c>
      <c r="J290" s="53"/>
      <c r="K290" s="53"/>
      <c r="L290" s="46"/>
      <c r="M290" s="69"/>
      <c r="N290" s="46"/>
      <c r="O290" s="46">
        <v>1</v>
      </c>
      <c r="P290" s="92"/>
      <c r="Q290" s="92"/>
      <c r="R290" s="69"/>
      <c r="S290" s="70"/>
      <c r="T290" s="70"/>
      <c r="U290" s="70"/>
      <c r="V290" s="70"/>
      <c r="W290" s="70"/>
      <c r="X290" s="70"/>
      <c r="Y290" s="70"/>
      <c r="Z290" s="109">
        <v>1</v>
      </c>
      <c r="AA290" s="70"/>
      <c r="AB290" s="70"/>
      <c r="AC290" s="70"/>
      <c r="AD290" s="70"/>
      <c r="AE290" s="69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8">
        <v>125</v>
      </c>
      <c r="AQ290" s="55">
        <f>VLOOKUP(E290,'[1]LopHocPhan'!C$2:F$1412,4,FALSE)</f>
        <v>0</v>
      </c>
      <c r="AR290" s="55"/>
      <c r="AS290" s="55"/>
      <c r="AT290" s="55"/>
      <c r="AU290" s="93">
        <f t="shared" si="20"/>
        <v>125</v>
      </c>
      <c r="AV290" s="111" t="s">
        <v>330</v>
      </c>
      <c r="AW290" s="55">
        <v>4</v>
      </c>
      <c r="AX290" s="55" t="s">
        <v>296</v>
      </c>
      <c r="AY290" s="72" t="s">
        <v>297</v>
      </c>
      <c r="AZ290" s="108"/>
      <c r="BA290" s="95" t="s">
        <v>93</v>
      </c>
      <c r="BB290" s="70" t="s">
        <v>331</v>
      </c>
      <c r="BC290" s="70"/>
      <c r="BD290" s="70"/>
      <c r="BE290" s="70" t="s">
        <v>93</v>
      </c>
      <c r="BF290" s="70" t="s">
        <v>130</v>
      </c>
      <c r="BG290" s="70"/>
      <c r="BH290" s="70"/>
      <c r="BI290" s="70"/>
      <c r="BJ290" s="70"/>
      <c r="BK290" s="72" t="s">
        <v>332</v>
      </c>
      <c r="BL290" s="72" t="s">
        <v>569</v>
      </c>
      <c r="BM290" s="49">
        <v>17</v>
      </c>
      <c r="BN290" s="60"/>
      <c r="BO290" s="61">
        <v>49</v>
      </c>
      <c r="BP290" s="61"/>
      <c r="BQ290" s="79"/>
      <c r="BR290" s="62"/>
      <c r="BS290" s="74"/>
      <c r="BT290" s="108">
        <v>1</v>
      </c>
      <c r="BV290" s="38"/>
    </row>
    <row r="291" spans="1:74" ht="26.25" customHeight="1">
      <c r="A291" s="46">
        <v>21</v>
      </c>
      <c r="B291" s="46">
        <v>1149</v>
      </c>
      <c r="C291" s="68" t="s">
        <v>553</v>
      </c>
      <c r="D291" s="49">
        <v>3</v>
      </c>
      <c r="E291" s="49" t="str">
        <f t="shared" si="19"/>
        <v>1371MIEC0111</v>
      </c>
      <c r="F291" s="49">
        <v>1371</v>
      </c>
      <c r="G291" s="85" t="s">
        <v>554</v>
      </c>
      <c r="H291" s="77" t="s">
        <v>111</v>
      </c>
      <c r="I291" s="69" t="s">
        <v>568</v>
      </c>
      <c r="J291" s="53"/>
      <c r="K291" s="53"/>
      <c r="L291" s="46"/>
      <c r="M291" s="69"/>
      <c r="N291" s="46"/>
      <c r="O291" s="46">
        <v>1</v>
      </c>
      <c r="P291" s="92"/>
      <c r="Q291" s="92"/>
      <c r="R291" s="69"/>
      <c r="S291" s="70"/>
      <c r="T291" s="70"/>
      <c r="U291" s="70"/>
      <c r="V291" s="70"/>
      <c r="W291" s="70"/>
      <c r="X291" s="70"/>
      <c r="Y291" s="70"/>
      <c r="Z291" s="109">
        <v>1</v>
      </c>
      <c r="AA291" s="70"/>
      <c r="AB291" s="70"/>
      <c r="AC291" s="70"/>
      <c r="AD291" s="70"/>
      <c r="AE291" s="69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8">
        <v>125</v>
      </c>
      <c r="AQ291" s="55">
        <f>VLOOKUP(E291,'[1]LopHocPhan'!C$2:F$1412,4,FALSE)</f>
        <v>0</v>
      </c>
      <c r="AR291" s="55"/>
      <c r="AS291" s="55"/>
      <c r="AT291" s="55"/>
      <c r="AU291" s="93">
        <f t="shared" si="20"/>
        <v>125</v>
      </c>
      <c r="AV291" s="111" t="s">
        <v>330</v>
      </c>
      <c r="AW291" s="55">
        <v>5</v>
      </c>
      <c r="AX291" s="55" t="s">
        <v>296</v>
      </c>
      <c r="AY291" s="72" t="s">
        <v>297</v>
      </c>
      <c r="AZ291" s="108"/>
      <c r="BA291" s="95" t="s">
        <v>93</v>
      </c>
      <c r="BB291" s="70" t="s">
        <v>374</v>
      </c>
      <c r="BC291" s="70"/>
      <c r="BD291" s="70"/>
      <c r="BE291" s="70" t="s">
        <v>93</v>
      </c>
      <c r="BF291" s="70" t="s">
        <v>134</v>
      </c>
      <c r="BG291" s="70"/>
      <c r="BH291" s="70"/>
      <c r="BI291" s="70"/>
      <c r="BJ291" s="70"/>
      <c r="BK291" s="72" t="s">
        <v>332</v>
      </c>
      <c r="BL291" s="72" t="s">
        <v>569</v>
      </c>
      <c r="BM291" s="49">
        <v>17</v>
      </c>
      <c r="BN291" s="60"/>
      <c r="BO291" s="61">
        <v>49</v>
      </c>
      <c r="BP291" s="61"/>
      <c r="BQ291" s="79"/>
      <c r="BR291" s="62"/>
      <c r="BS291" s="74"/>
      <c r="BT291" s="108">
        <v>1</v>
      </c>
      <c r="BV291" s="38"/>
    </row>
    <row r="292" spans="1:74" ht="26.25" customHeight="1">
      <c r="A292" s="46">
        <v>22</v>
      </c>
      <c r="B292" s="46">
        <v>1160</v>
      </c>
      <c r="C292" s="68" t="s">
        <v>553</v>
      </c>
      <c r="D292" s="49">
        <v>3</v>
      </c>
      <c r="E292" s="49" t="str">
        <f t="shared" si="19"/>
        <v>1372MIEC0111</v>
      </c>
      <c r="F292" s="49">
        <v>1372</v>
      </c>
      <c r="G292" s="85" t="s">
        <v>554</v>
      </c>
      <c r="H292" s="77" t="s">
        <v>111</v>
      </c>
      <c r="I292" s="69" t="s">
        <v>570</v>
      </c>
      <c r="J292" s="53"/>
      <c r="K292" s="53"/>
      <c r="L292" s="46"/>
      <c r="M292" s="69"/>
      <c r="N292" s="46"/>
      <c r="O292" s="46">
        <v>1</v>
      </c>
      <c r="P292" s="92"/>
      <c r="Q292" s="92"/>
      <c r="R292" s="69"/>
      <c r="S292" s="109"/>
      <c r="T292" s="109"/>
      <c r="U292" s="109"/>
      <c r="V292" s="109"/>
      <c r="W292" s="109"/>
      <c r="X292" s="109"/>
      <c r="Y292" s="109"/>
      <c r="Z292" s="109"/>
      <c r="AA292" s="70">
        <v>1</v>
      </c>
      <c r="AB292" s="109"/>
      <c r="AC292" s="109"/>
      <c r="AD292" s="109"/>
      <c r="AE292" s="109"/>
      <c r="AF292" s="109"/>
      <c r="AG292" s="109"/>
      <c r="AH292" s="70"/>
      <c r="AI292" s="70"/>
      <c r="AJ292" s="70"/>
      <c r="AK292" s="70"/>
      <c r="AL292" s="70"/>
      <c r="AM292" s="70"/>
      <c r="AN292" s="70"/>
      <c r="AO292" s="70"/>
      <c r="AP292" s="78">
        <v>125</v>
      </c>
      <c r="AQ292" s="55">
        <f>VLOOKUP(E292,'[1]LopHocPhan'!C$2:F$1412,4,FALSE)</f>
        <v>0</v>
      </c>
      <c r="AR292" s="55"/>
      <c r="AS292" s="55"/>
      <c r="AT292" s="55"/>
      <c r="AU292" s="93">
        <f t="shared" si="20"/>
        <v>125</v>
      </c>
      <c r="AV292" s="111" t="s">
        <v>330</v>
      </c>
      <c r="AW292" s="55">
        <v>6</v>
      </c>
      <c r="AX292" s="55" t="s">
        <v>296</v>
      </c>
      <c r="AY292" s="72" t="s">
        <v>297</v>
      </c>
      <c r="AZ292" s="108"/>
      <c r="BA292" s="70" t="s">
        <v>71</v>
      </c>
      <c r="BB292" s="55" t="s">
        <v>134</v>
      </c>
      <c r="BC292" s="109"/>
      <c r="BD292" s="55"/>
      <c r="BE292" s="109"/>
      <c r="BF292" s="55"/>
      <c r="BG292" s="109"/>
      <c r="BH292" s="55"/>
      <c r="BI292" s="95" t="s">
        <v>71</v>
      </c>
      <c r="BJ292" s="55" t="s">
        <v>137</v>
      </c>
      <c r="BK292" s="72" t="s">
        <v>332</v>
      </c>
      <c r="BL292" s="112" t="s">
        <v>569</v>
      </c>
      <c r="BM292" s="49">
        <v>17</v>
      </c>
      <c r="BN292" s="60"/>
      <c r="BO292" s="61">
        <v>49</v>
      </c>
      <c r="BP292" s="61"/>
      <c r="BQ292" s="79"/>
      <c r="BR292" s="62"/>
      <c r="BS292" s="74"/>
      <c r="BT292" s="108">
        <v>1</v>
      </c>
      <c r="BV292" s="38"/>
    </row>
    <row r="293" spans="1:74" ht="26.25" customHeight="1">
      <c r="A293" s="46">
        <v>23</v>
      </c>
      <c r="B293" s="46">
        <v>1161</v>
      </c>
      <c r="C293" s="68" t="s">
        <v>553</v>
      </c>
      <c r="D293" s="49">
        <v>3</v>
      </c>
      <c r="E293" s="49" t="str">
        <f t="shared" si="19"/>
        <v>1373MIEC0111</v>
      </c>
      <c r="F293" s="49">
        <v>1373</v>
      </c>
      <c r="G293" s="85" t="s">
        <v>554</v>
      </c>
      <c r="H293" s="77" t="s">
        <v>111</v>
      </c>
      <c r="I293" s="69" t="s">
        <v>570</v>
      </c>
      <c r="J293" s="53"/>
      <c r="K293" s="53"/>
      <c r="L293" s="46"/>
      <c r="M293" s="69"/>
      <c r="N293" s="46"/>
      <c r="O293" s="46">
        <v>1</v>
      </c>
      <c r="P293" s="92"/>
      <c r="Q293" s="92"/>
      <c r="R293" s="69"/>
      <c r="S293" s="109"/>
      <c r="T293" s="109"/>
      <c r="U293" s="109"/>
      <c r="V293" s="109"/>
      <c r="W293" s="109"/>
      <c r="X293" s="109"/>
      <c r="Y293" s="109"/>
      <c r="Z293" s="109"/>
      <c r="AA293" s="70">
        <v>1</v>
      </c>
      <c r="AB293" s="109"/>
      <c r="AC293" s="109"/>
      <c r="AD293" s="109"/>
      <c r="AE293" s="109"/>
      <c r="AF293" s="109"/>
      <c r="AG293" s="109"/>
      <c r="AH293" s="70"/>
      <c r="AI293" s="70"/>
      <c r="AJ293" s="70"/>
      <c r="AK293" s="70"/>
      <c r="AL293" s="70"/>
      <c r="AM293" s="70"/>
      <c r="AN293" s="70"/>
      <c r="AO293" s="70"/>
      <c r="AP293" s="78">
        <v>125</v>
      </c>
      <c r="AQ293" s="55">
        <f>VLOOKUP(E293,'[1]LopHocPhan'!C$2:F$1412,4,FALSE)</f>
        <v>0</v>
      </c>
      <c r="AR293" s="55"/>
      <c r="AS293" s="55"/>
      <c r="AT293" s="55"/>
      <c r="AU293" s="93">
        <f t="shared" si="20"/>
        <v>125</v>
      </c>
      <c r="AV293" s="94" t="s">
        <v>559</v>
      </c>
      <c r="AW293" s="55">
        <v>1</v>
      </c>
      <c r="AX293" s="55" t="s">
        <v>296</v>
      </c>
      <c r="AY293" s="72" t="s">
        <v>297</v>
      </c>
      <c r="AZ293" s="108"/>
      <c r="BA293" s="70" t="s">
        <v>71</v>
      </c>
      <c r="BB293" s="55" t="s">
        <v>137</v>
      </c>
      <c r="BC293" s="109"/>
      <c r="BD293" s="55"/>
      <c r="BE293" s="113"/>
      <c r="BF293" s="97"/>
      <c r="BG293" s="109"/>
      <c r="BH293" s="55"/>
      <c r="BI293" s="95" t="s">
        <v>71</v>
      </c>
      <c r="BJ293" s="55" t="s">
        <v>250</v>
      </c>
      <c r="BK293" s="72" t="s">
        <v>332</v>
      </c>
      <c r="BL293" s="112" t="s">
        <v>569</v>
      </c>
      <c r="BM293" s="49">
        <v>17</v>
      </c>
      <c r="BN293" s="60"/>
      <c r="BO293" s="61">
        <v>49</v>
      </c>
      <c r="BP293" s="61"/>
      <c r="BQ293" s="79"/>
      <c r="BR293" s="62"/>
      <c r="BS293" s="74"/>
      <c r="BT293" s="108">
        <v>1</v>
      </c>
      <c r="BV293" s="38"/>
    </row>
    <row r="294" spans="1:74" ht="26.25" customHeight="1">
      <c r="A294" s="46">
        <v>24</v>
      </c>
      <c r="B294" s="46">
        <v>1167</v>
      </c>
      <c r="C294" s="68" t="s">
        <v>553</v>
      </c>
      <c r="D294" s="49">
        <v>3</v>
      </c>
      <c r="E294" s="49" t="str">
        <f t="shared" si="19"/>
        <v>1374MIEC0111</v>
      </c>
      <c r="F294" s="49">
        <v>1374</v>
      </c>
      <c r="G294" s="85" t="s">
        <v>554</v>
      </c>
      <c r="H294" s="77" t="s">
        <v>111</v>
      </c>
      <c r="I294" s="69" t="s">
        <v>550</v>
      </c>
      <c r="J294" s="53"/>
      <c r="K294" s="53"/>
      <c r="L294" s="46"/>
      <c r="M294" s="69"/>
      <c r="N294" s="46"/>
      <c r="O294" s="46">
        <v>1</v>
      </c>
      <c r="P294" s="92"/>
      <c r="Q294" s="92"/>
      <c r="R294" s="69"/>
      <c r="S294" s="70"/>
      <c r="T294" s="70"/>
      <c r="U294" s="70">
        <v>1</v>
      </c>
      <c r="V294" s="70"/>
      <c r="W294" s="70"/>
      <c r="X294" s="70"/>
      <c r="Y294" s="70"/>
      <c r="Z294" s="70"/>
      <c r="AA294" s="70"/>
      <c r="AB294" s="70"/>
      <c r="AC294" s="70"/>
      <c r="AD294" s="70"/>
      <c r="AE294" s="69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8">
        <v>120</v>
      </c>
      <c r="AQ294" s="55">
        <f>VLOOKUP(E294,'[1]LopHocPhan'!C$2:F$1412,4,FALSE)</f>
        <v>1</v>
      </c>
      <c r="AR294" s="55"/>
      <c r="AS294" s="55"/>
      <c r="AT294" s="55"/>
      <c r="AU294" s="93">
        <f t="shared" si="20"/>
        <v>120</v>
      </c>
      <c r="AV294" s="94" t="s">
        <v>559</v>
      </c>
      <c r="AW294" s="55">
        <v>2</v>
      </c>
      <c r="AX294" s="55" t="s">
        <v>296</v>
      </c>
      <c r="AY294" s="72" t="s">
        <v>297</v>
      </c>
      <c r="AZ294" s="108"/>
      <c r="BA294" s="70"/>
      <c r="BB294" s="70"/>
      <c r="BC294" s="70"/>
      <c r="BD294" s="70"/>
      <c r="BE294" s="70" t="s">
        <v>115</v>
      </c>
      <c r="BF294" s="70" t="s">
        <v>130</v>
      </c>
      <c r="BG294" s="95" t="s">
        <v>115</v>
      </c>
      <c r="BH294" s="70" t="s">
        <v>250</v>
      </c>
      <c r="BI294" s="70"/>
      <c r="BJ294" s="70"/>
      <c r="BK294" s="72" t="s">
        <v>332</v>
      </c>
      <c r="BL294" s="72" t="s">
        <v>571</v>
      </c>
      <c r="BM294" s="49">
        <v>17</v>
      </c>
      <c r="BN294" s="60"/>
      <c r="BO294" s="61">
        <v>49</v>
      </c>
      <c r="BP294" s="61"/>
      <c r="BQ294" s="79"/>
      <c r="BR294" s="62"/>
      <c r="BS294" s="74"/>
      <c r="BT294" s="108">
        <v>1</v>
      </c>
      <c r="BV294" s="38"/>
    </row>
    <row r="295" spans="1:74" ht="26.25" customHeight="1">
      <c r="A295" s="46">
        <v>25</v>
      </c>
      <c r="B295" s="46">
        <v>1168</v>
      </c>
      <c r="C295" s="68" t="s">
        <v>553</v>
      </c>
      <c r="D295" s="49">
        <v>3</v>
      </c>
      <c r="E295" s="49" t="str">
        <f t="shared" si="19"/>
        <v>1375MIEC0111</v>
      </c>
      <c r="F295" s="49">
        <v>1375</v>
      </c>
      <c r="G295" s="85" t="s">
        <v>554</v>
      </c>
      <c r="H295" s="77" t="s">
        <v>111</v>
      </c>
      <c r="I295" s="69" t="s">
        <v>550</v>
      </c>
      <c r="J295" s="53"/>
      <c r="K295" s="53"/>
      <c r="L295" s="46"/>
      <c r="M295" s="69"/>
      <c r="N295" s="46"/>
      <c r="O295" s="46">
        <v>1</v>
      </c>
      <c r="P295" s="92"/>
      <c r="Q295" s="92"/>
      <c r="R295" s="69"/>
      <c r="S295" s="70"/>
      <c r="T295" s="70"/>
      <c r="U295" s="70">
        <v>1</v>
      </c>
      <c r="V295" s="70"/>
      <c r="W295" s="70"/>
      <c r="X295" s="70"/>
      <c r="Y295" s="70"/>
      <c r="Z295" s="70"/>
      <c r="AA295" s="70"/>
      <c r="AB295" s="70"/>
      <c r="AC295" s="70"/>
      <c r="AD295" s="70"/>
      <c r="AE295" s="69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8">
        <v>150</v>
      </c>
      <c r="AQ295" s="55">
        <f>VLOOKUP(E295,'[1]LopHocPhan'!C$2:F$1412,4,FALSE)</f>
        <v>0</v>
      </c>
      <c r="AR295" s="55"/>
      <c r="AS295" s="55"/>
      <c r="AT295" s="55"/>
      <c r="AU295" s="93">
        <f t="shared" si="20"/>
        <v>150</v>
      </c>
      <c r="AV295" s="94" t="s">
        <v>559</v>
      </c>
      <c r="AW295" s="55">
        <v>3</v>
      </c>
      <c r="AX295" s="55" t="s">
        <v>296</v>
      </c>
      <c r="AY295" s="72" t="s">
        <v>297</v>
      </c>
      <c r="AZ295" s="108"/>
      <c r="BA295" s="70"/>
      <c r="BB295" s="70"/>
      <c r="BC295" s="70"/>
      <c r="BD295" s="70"/>
      <c r="BE295" s="70" t="s">
        <v>115</v>
      </c>
      <c r="BF295" s="70" t="s">
        <v>208</v>
      </c>
      <c r="BG295" s="95" t="s">
        <v>115</v>
      </c>
      <c r="BH295" s="70" t="s">
        <v>171</v>
      </c>
      <c r="BI295" s="70"/>
      <c r="BJ295" s="70"/>
      <c r="BK295" s="72" t="s">
        <v>332</v>
      </c>
      <c r="BL295" s="72" t="s">
        <v>571</v>
      </c>
      <c r="BM295" s="49">
        <v>17</v>
      </c>
      <c r="BN295" s="60"/>
      <c r="BO295" s="61">
        <v>49</v>
      </c>
      <c r="BP295" s="61"/>
      <c r="BQ295" s="79"/>
      <c r="BR295" s="62"/>
      <c r="BS295" s="74"/>
      <c r="BT295" s="108">
        <v>1</v>
      </c>
      <c r="BV295" s="38"/>
    </row>
    <row r="296" spans="1:74" ht="26.25" customHeight="1">
      <c r="A296" s="46">
        <v>26</v>
      </c>
      <c r="B296" s="46">
        <v>1206</v>
      </c>
      <c r="C296" s="68" t="s">
        <v>553</v>
      </c>
      <c r="D296" s="49">
        <v>3</v>
      </c>
      <c r="E296" s="49" t="str">
        <f t="shared" si="19"/>
        <v>1376MIEC0111</v>
      </c>
      <c r="F296" s="49">
        <v>1376</v>
      </c>
      <c r="G296" s="85" t="s">
        <v>554</v>
      </c>
      <c r="H296" s="77" t="s">
        <v>111</v>
      </c>
      <c r="I296" s="69" t="s">
        <v>572</v>
      </c>
      <c r="J296" s="53"/>
      <c r="K296" s="53"/>
      <c r="L296" s="46"/>
      <c r="M296" s="69"/>
      <c r="N296" s="46"/>
      <c r="O296" s="46">
        <v>1</v>
      </c>
      <c r="P296" s="92"/>
      <c r="Q296" s="92"/>
      <c r="R296" s="69"/>
      <c r="S296" s="69"/>
      <c r="T296" s="69"/>
      <c r="U296" s="69"/>
      <c r="V296" s="69"/>
      <c r="W296" s="69"/>
      <c r="X296" s="69">
        <v>1</v>
      </c>
      <c r="Y296" s="69"/>
      <c r="Z296" s="69"/>
      <c r="AA296" s="69"/>
      <c r="AB296" s="69"/>
      <c r="AC296" s="69"/>
      <c r="AD296" s="69"/>
      <c r="AE296" s="69"/>
      <c r="AF296" s="69"/>
      <c r="AG296" s="69"/>
      <c r="AH296" s="70"/>
      <c r="AI296" s="70"/>
      <c r="AJ296" s="70"/>
      <c r="AK296" s="70"/>
      <c r="AL296" s="70"/>
      <c r="AM296" s="70"/>
      <c r="AN296" s="70"/>
      <c r="AO296" s="70"/>
      <c r="AP296" s="78">
        <v>120</v>
      </c>
      <c r="AQ296" s="55">
        <f>VLOOKUP(E296,'[1]LopHocPhan'!C$2:F$1412,4,FALSE)</f>
        <v>4</v>
      </c>
      <c r="AR296" s="55"/>
      <c r="AS296" s="55"/>
      <c r="AT296" s="55"/>
      <c r="AU296" s="93">
        <f t="shared" si="20"/>
        <v>120</v>
      </c>
      <c r="AV296" s="94" t="s">
        <v>173</v>
      </c>
      <c r="AW296" s="55">
        <v>2</v>
      </c>
      <c r="AX296" s="55" t="s">
        <v>296</v>
      </c>
      <c r="AY296" s="72" t="s">
        <v>297</v>
      </c>
      <c r="AZ296" s="108"/>
      <c r="BA296" s="69"/>
      <c r="BB296" s="77"/>
      <c r="BC296" s="69" t="s">
        <v>119</v>
      </c>
      <c r="BD296" s="77" t="s">
        <v>130</v>
      </c>
      <c r="BE296" s="69"/>
      <c r="BF296" s="77"/>
      <c r="BG296" s="114" t="s">
        <v>119</v>
      </c>
      <c r="BH296" s="77" t="s">
        <v>79</v>
      </c>
      <c r="BI296" s="69"/>
      <c r="BJ296" s="77"/>
      <c r="BK296" s="107" t="s">
        <v>573</v>
      </c>
      <c r="BL296" s="107" t="s">
        <v>84</v>
      </c>
      <c r="BM296" s="49">
        <v>17</v>
      </c>
      <c r="BN296" s="60"/>
      <c r="BO296" s="61">
        <v>49</v>
      </c>
      <c r="BP296" s="61"/>
      <c r="BQ296" s="79"/>
      <c r="BR296" s="62"/>
      <c r="BS296" s="74"/>
      <c r="BT296" s="108">
        <v>2</v>
      </c>
      <c r="BV296" s="38"/>
    </row>
    <row r="297" spans="1:74" ht="26.25" customHeight="1">
      <c r="A297" s="46">
        <v>27</v>
      </c>
      <c r="B297" s="46">
        <v>1207</v>
      </c>
      <c r="C297" s="68" t="s">
        <v>553</v>
      </c>
      <c r="D297" s="49">
        <v>3</v>
      </c>
      <c r="E297" s="49" t="str">
        <f t="shared" si="19"/>
        <v>1377MIEC0111</v>
      </c>
      <c r="F297" s="49">
        <v>1377</v>
      </c>
      <c r="G297" s="85" t="s">
        <v>554</v>
      </c>
      <c r="H297" s="77" t="s">
        <v>111</v>
      </c>
      <c r="I297" s="69" t="s">
        <v>572</v>
      </c>
      <c r="J297" s="53"/>
      <c r="K297" s="53"/>
      <c r="L297" s="46"/>
      <c r="M297" s="69"/>
      <c r="N297" s="46"/>
      <c r="O297" s="46">
        <v>1</v>
      </c>
      <c r="P297" s="92"/>
      <c r="Q297" s="92"/>
      <c r="R297" s="69"/>
      <c r="S297" s="69"/>
      <c r="T297" s="69"/>
      <c r="U297" s="69"/>
      <c r="V297" s="69"/>
      <c r="W297" s="69"/>
      <c r="X297" s="69">
        <v>1</v>
      </c>
      <c r="Y297" s="69"/>
      <c r="Z297" s="69"/>
      <c r="AA297" s="69"/>
      <c r="AB297" s="69"/>
      <c r="AC297" s="69"/>
      <c r="AD297" s="69"/>
      <c r="AE297" s="69"/>
      <c r="AF297" s="69"/>
      <c r="AG297" s="69"/>
      <c r="AH297" s="70"/>
      <c r="AI297" s="70"/>
      <c r="AJ297" s="70"/>
      <c r="AK297" s="70"/>
      <c r="AL297" s="70"/>
      <c r="AM297" s="70"/>
      <c r="AN297" s="70"/>
      <c r="AO297" s="70"/>
      <c r="AP297" s="92">
        <v>150</v>
      </c>
      <c r="AQ297" s="55">
        <f>VLOOKUP(E297,'[1]LopHocPhan'!C$2:F$1412,4,FALSE)</f>
        <v>0</v>
      </c>
      <c r="AR297" s="55"/>
      <c r="AS297" s="55"/>
      <c r="AT297" s="55"/>
      <c r="AU297" s="93">
        <f t="shared" si="20"/>
        <v>150</v>
      </c>
      <c r="AV297" s="94" t="s">
        <v>173</v>
      </c>
      <c r="AW297" s="55">
        <v>3</v>
      </c>
      <c r="AX297" s="55" t="s">
        <v>296</v>
      </c>
      <c r="AY297" s="72" t="s">
        <v>297</v>
      </c>
      <c r="AZ297" s="108"/>
      <c r="BA297" s="69"/>
      <c r="BB297" s="77"/>
      <c r="BC297" s="69" t="s">
        <v>119</v>
      </c>
      <c r="BD297" s="77" t="s">
        <v>81</v>
      </c>
      <c r="BE297" s="69"/>
      <c r="BF297" s="77"/>
      <c r="BG297" s="114" t="s">
        <v>119</v>
      </c>
      <c r="BH297" s="77" t="s">
        <v>81</v>
      </c>
      <c r="BI297" s="69"/>
      <c r="BJ297" s="77"/>
      <c r="BK297" s="107" t="s">
        <v>573</v>
      </c>
      <c r="BL297" s="107" t="s">
        <v>84</v>
      </c>
      <c r="BM297" s="49">
        <v>17</v>
      </c>
      <c r="BN297" s="60"/>
      <c r="BO297" s="61">
        <v>49</v>
      </c>
      <c r="BP297" s="61"/>
      <c r="BQ297" s="79"/>
      <c r="BR297" s="62"/>
      <c r="BS297" s="74"/>
      <c r="BT297" s="108">
        <v>2</v>
      </c>
      <c r="BV297" s="38"/>
    </row>
    <row r="298" spans="1:72" ht="26.25" customHeight="1">
      <c r="A298" s="46">
        <v>1</v>
      </c>
      <c r="B298" s="46">
        <v>213</v>
      </c>
      <c r="C298" s="47" t="s">
        <v>574</v>
      </c>
      <c r="D298" s="48">
        <v>3</v>
      </c>
      <c r="E298" s="49" t="str">
        <f t="shared" si="19"/>
        <v>1351FECO0911</v>
      </c>
      <c r="F298" s="50">
        <v>1351</v>
      </c>
      <c r="G298" s="74" t="s">
        <v>575</v>
      </c>
      <c r="H298" s="52" t="s">
        <v>111</v>
      </c>
      <c r="I298" s="53" t="s">
        <v>239</v>
      </c>
      <c r="J298" s="53"/>
      <c r="K298" s="53"/>
      <c r="L298" s="46">
        <v>1</v>
      </c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>
        <v>1</v>
      </c>
      <c r="AE298" s="53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54">
        <v>115</v>
      </c>
      <c r="AQ298" s="55">
        <f>VLOOKUP(E298,'[1]LopHocPhan'!C$2:F$1412,4,FALSE)</f>
        <v>113</v>
      </c>
      <c r="AR298" s="56">
        <f aca="true" t="shared" si="21" ref="AR298:AR335">AP298-AQ298</f>
        <v>2</v>
      </c>
      <c r="AS298" s="55"/>
      <c r="AT298" s="55"/>
      <c r="AU298" s="55">
        <f aca="true" t="shared" si="22" ref="AU298:AU325">AQ298</f>
        <v>113</v>
      </c>
      <c r="AV298" s="57" t="s">
        <v>157</v>
      </c>
      <c r="AW298" s="55">
        <v>3</v>
      </c>
      <c r="AX298" s="55" t="s">
        <v>268</v>
      </c>
      <c r="AY298" s="72"/>
      <c r="AZ298" s="72" t="s">
        <v>576</v>
      </c>
      <c r="BA298" s="46" t="s">
        <v>119</v>
      </c>
      <c r="BB298" s="46" t="s">
        <v>72</v>
      </c>
      <c r="BC298" s="46"/>
      <c r="BD298" s="46"/>
      <c r="BE298" s="46"/>
      <c r="BF298" s="46"/>
      <c r="BG298" s="46"/>
      <c r="BH298" s="46"/>
      <c r="BI298" s="46"/>
      <c r="BJ298" s="46"/>
      <c r="BK298" s="58" t="s">
        <v>73</v>
      </c>
      <c r="BL298" s="72" t="s">
        <v>87</v>
      </c>
      <c r="BM298" s="48">
        <v>18</v>
      </c>
      <c r="BN298" s="60"/>
      <c r="BO298" s="36">
        <v>46</v>
      </c>
      <c r="BP298" s="61"/>
      <c r="BQ298" s="62"/>
      <c r="BR298" s="62"/>
      <c r="BS298" s="63"/>
      <c r="BT298" s="58" t="s">
        <v>75</v>
      </c>
    </row>
    <row r="299" spans="1:72" ht="26.25" customHeight="1">
      <c r="A299" s="46">
        <v>2</v>
      </c>
      <c r="B299" s="46">
        <v>214</v>
      </c>
      <c r="C299" s="47" t="s">
        <v>574</v>
      </c>
      <c r="D299" s="48">
        <v>3</v>
      </c>
      <c r="E299" s="49" t="str">
        <f t="shared" si="19"/>
        <v>1352FECO0911</v>
      </c>
      <c r="F299" s="50">
        <v>1352</v>
      </c>
      <c r="G299" s="74" t="s">
        <v>575</v>
      </c>
      <c r="H299" s="52" t="s">
        <v>111</v>
      </c>
      <c r="I299" s="53" t="s">
        <v>239</v>
      </c>
      <c r="J299" s="53"/>
      <c r="K299" s="53"/>
      <c r="L299" s="46">
        <v>1</v>
      </c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>
        <v>1</v>
      </c>
      <c r="AE299" s="53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54">
        <v>115</v>
      </c>
      <c r="AQ299" s="55">
        <f>VLOOKUP(E299,'[1]LopHocPhan'!C$2:F$1412,4,FALSE)</f>
        <v>114</v>
      </c>
      <c r="AR299" s="56">
        <f t="shared" si="21"/>
        <v>1</v>
      </c>
      <c r="AS299" s="55"/>
      <c r="AT299" s="55"/>
      <c r="AU299" s="55">
        <f t="shared" si="22"/>
        <v>114</v>
      </c>
      <c r="AV299" s="57" t="s">
        <v>136</v>
      </c>
      <c r="AW299" s="55">
        <v>3</v>
      </c>
      <c r="AX299" s="55" t="s">
        <v>406</v>
      </c>
      <c r="AY299" s="72"/>
      <c r="AZ299" s="72" t="s">
        <v>577</v>
      </c>
      <c r="BA299" s="46" t="s">
        <v>119</v>
      </c>
      <c r="BB299" s="46" t="s">
        <v>79</v>
      </c>
      <c r="BC299" s="46"/>
      <c r="BD299" s="46"/>
      <c r="BE299" s="46"/>
      <c r="BF299" s="46"/>
      <c r="BG299" s="46"/>
      <c r="BH299" s="46"/>
      <c r="BI299" s="46"/>
      <c r="BJ299" s="46"/>
      <c r="BK299" s="58" t="s">
        <v>73</v>
      </c>
      <c r="BL299" s="72" t="s">
        <v>87</v>
      </c>
      <c r="BM299" s="48">
        <v>18</v>
      </c>
      <c r="BN299" s="60"/>
      <c r="BO299" s="36">
        <v>46</v>
      </c>
      <c r="BP299" s="61"/>
      <c r="BQ299" s="62"/>
      <c r="BR299" s="62"/>
      <c r="BS299" s="63"/>
      <c r="BT299" s="58" t="s">
        <v>75</v>
      </c>
    </row>
    <row r="300" spans="1:72" ht="26.25" customHeight="1">
      <c r="A300" s="46">
        <v>3</v>
      </c>
      <c r="B300" s="46">
        <v>215</v>
      </c>
      <c r="C300" s="47" t="s">
        <v>574</v>
      </c>
      <c r="D300" s="48">
        <v>3</v>
      </c>
      <c r="E300" s="49" t="str">
        <f t="shared" si="19"/>
        <v>1353FECO0911</v>
      </c>
      <c r="F300" s="50">
        <v>1353</v>
      </c>
      <c r="G300" s="74" t="s">
        <v>575</v>
      </c>
      <c r="H300" s="52" t="s">
        <v>111</v>
      </c>
      <c r="I300" s="53" t="s">
        <v>239</v>
      </c>
      <c r="J300" s="53"/>
      <c r="K300" s="53"/>
      <c r="L300" s="46">
        <v>1</v>
      </c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>
        <v>1</v>
      </c>
      <c r="AE300" s="53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54">
        <v>60</v>
      </c>
      <c r="AQ300" s="55">
        <f>VLOOKUP(E300,'[1]LopHocPhan'!C$2:F$1412,4,FALSE)</f>
        <v>60</v>
      </c>
      <c r="AR300" s="56">
        <f t="shared" si="21"/>
        <v>0</v>
      </c>
      <c r="AS300" s="55"/>
      <c r="AT300" s="55"/>
      <c r="AU300" s="55">
        <f t="shared" si="22"/>
        <v>60</v>
      </c>
      <c r="AV300" s="57" t="s">
        <v>84</v>
      </c>
      <c r="AW300" s="55">
        <v>1</v>
      </c>
      <c r="AX300" s="55" t="s">
        <v>82</v>
      </c>
      <c r="AY300" s="58"/>
      <c r="AZ300" s="58"/>
      <c r="BA300" s="46"/>
      <c r="BB300" s="46"/>
      <c r="BC300" s="46" t="s">
        <v>115</v>
      </c>
      <c r="BD300" s="46" t="s">
        <v>181</v>
      </c>
      <c r="BE300" s="46"/>
      <c r="BF300" s="46"/>
      <c r="BG300" s="46"/>
      <c r="BH300" s="46"/>
      <c r="BI300" s="46"/>
      <c r="BJ300" s="46"/>
      <c r="BK300" s="58" t="s">
        <v>73</v>
      </c>
      <c r="BL300" s="58" t="s">
        <v>87</v>
      </c>
      <c r="BM300" s="48">
        <v>18</v>
      </c>
      <c r="BN300" s="60" t="s">
        <v>246</v>
      </c>
      <c r="BO300" s="36">
        <v>46</v>
      </c>
      <c r="BP300" s="61"/>
      <c r="BQ300" s="62"/>
      <c r="BR300" s="62"/>
      <c r="BS300" s="63"/>
      <c r="BT300" s="58" t="s">
        <v>75</v>
      </c>
    </row>
    <row r="301" spans="1:74" ht="29.25" customHeight="1">
      <c r="A301" s="46">
        <v>4</v>
      </c>
      <c r="B301" s="46">
        <v>461</v>
      </c>
      <c r="C301" s="68" t="s">
        <v>578</v>
      </c>
      <c r="D301" s="49">
        <v>3</v>
      </c>
      <c r="E301" s="49" t="str">
        <f t="shared" si="19"/>
        <v>1351MAEC0311</v>
      </c>
      <c r="F301" s="76">
        <v>1351</v>
      </c>
      <c r="G301" s="70" t="s">
        <v>579</v>
      </c>
      <c r="H301" s="77" t="s">
        <v>111</v>
      </c>
      <c r="I301" s="69" t="s">
        <v>443</v>
      </c>
      <c r="J301" s="53"/>
      <c r="K301" s="53"/>
      <c r="L301" s="46"/>
      <c r="M301" s="69">
        <v>1</v>
      </c>
      <c r="N301" s="46"/>
      <c r="O301" s="46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>
        <v>1</v>
      </c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>
        <v>121</v>
      </c>
      <c r="AQ301" s="55">
        <f>VLOOKUP(E301,'[1]LopHocPhan'!C$2:F$1412,4,FALSE)</f>
        <v>120</v>
      </c>
      <c r="AR301" s="56">
        <f t="shared" si="21"/>
        <v>1</v>
      </c>
      <c r="AS301" s="55"/>
      <c r="AT301" s="55"/>
      <c r="AU301" s="55">
        <f t="shared" si="22"/>
        <v>120</v>
      </c>
      <c r="AV301" s="71" t="s">
        <v>163</v>
      </c>
      <c r="AW301" s="55">
        <v>2</v>
      </c>
      <c r="AX301" s="55" t="s">
        <v>256</v>
      </c>
      <c r="AY301" s="72"/>
      <c r="AZ301" s="72" t="s">
        <v>315</v>
      </c>
      <c r="BA301" s="69"/>
      <c r="BB301" s="77"/>
      <c r="BC301" s="69"/>
      <c r="BD301" s="70"/>
      <c r="BE301" s="70" t="s">
        <v>71</v>
      </c>
      <c r="BF301" s="70" t="s">
        <v>104</v>
      </c>
      <c r="BG301" s="70"/>
      <c r="BH301" s="70"/>
      <c r="BI301" s="70" t="s">
        <v>71</v>
      </c>
      <c r="BJ301" s="70" t="s">
        <v>108</v>
      </c>
      <c r="BK301" s="72" t="s">
        <v>73</v>
      </c>
      <c r="BL301" s="72" t="s">
        <v>200</v>
      </c>
      <c r="BM301" s="49">
        <v>18</v>
      </c>
      <c r="BN301" s="60"/>
      <c r="BO301" s="36">
        <v>47</v>
      </c>
      <c r="BP301" s="61"/>
      <c r="BQ301" s="62"/>
      <c r="BR301" s="62"/>
      <c r="BS301" s="82"/>
      <c r="BT301" s="72" t="s">
        <v>105</v>
      </c>
      <c r="BV301" s="38"/>
    </row>
    <row r="302" spans="1:72" ht="16.5" customHeight="1">
      <c r="A302" s="46">
        <v>5</v>
      </c>
      <c r="B302" s="46">
        <v>462</v>
      </c>
      <c r="C302" s="68" t="s">
        <v>578</v>
      </c>
      <c r="D302" s="49">
        <v>3</v>
      </c>
      <c r="E302" s="49" t="str">
        <f t="shared" si="19"/>
        <v>1352MAEC0311</v>
      </c>
      <c r="F302" s="76">
        <v>1352</v>
      </c>
      <c r="G302" s="70" t="s">
        <v>579</v>
      </c>
      <c r="H302" s="77" t="s">
        <v>111</v>
      </c>
      <c r="I302" s="69" t="s">
        <v>443</v>
      </c>
      <c r="J302" s="53"/>
      <c r="K302" s="53"/>
      <c r="L302" s="46"/>
      <c r="M302" s="69">
        <v>1</v>
      </c>
      <c r="N302" s="46"/>
      <c r="O302" s="46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>
        <v>1</v>
      </c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>
        <v>121</v>
      </c>
      <c r="AQ302" s="55">
        <f>VLOOKUP(E302,'[1]LopHocPhan'!C$2:F$1412,4,FALSE)</f>
        <v>121</v>
      </c>
      <c r="AR302" s="56">
        <f t="shared" si="21"/>
        <v>0</v>
      </c>
      <c r="AS302" s="55"/>
      <c r="AT302" s="55"/>
      <c r="AU302" s="55">
        <f t="shared" si="22"/>
        <v>121</v>
      </c>
      <c r="AV302" s="71" t="s">
        <v>163</v>
      </c>
      <c r="AW302" s="55">
        <v>2</v>
      </c>
      <c r="AX302" s="55" t="s">
        <v>220</v>
      </c>
      <c r="AY302" s="72"/>
      <c r="AZ302" s="72" t="s">
        <v>580</v>
      </c>
      <c r="BA302" s="69"/>
      <c r="BB302" s="77"/>
      <c r="BC302" s="69"/>
      <c r="BD302" s="70"/>
      <c r="BE302" s="70" t="s">
        <v>71</v>
      </c>
      <c r="BF302" s="70" t="s">
        <v>108</v>
      </c>
      <c r="BG302" s="70"/>
      <c r="BH302" s="70"/>
      <c r="BI302" s="70" t="s">
        <v>71</v>
      </c>
      <c r="BJ302" s="70" t="s">
        <v>155</v>
      </c>
      <c r="BK302" s="72" t="s">
        <v>73</v>
      </c>
      <c r="BL302" s="72" t="s">
        <v>200</v>
      </c>
      <c r="BM302" s="49">
        <v>18</v>
      </c>
      <c r="BN302" s="60"/>
      <c r="BO302" s="36">
        <v>47</v>
      </c>
      <c r="BP302" s="61"/>
      <c r="BQ302" s="62"/>
      <c r="BR302" s="62"/>
      <c r="BS302" s="63"/>
      <c r="BT302" s="72" t="s">
        <v>105</v>
      </c>
    </row>
    <row r="303" spans="1:72" ht="18.75" customHeight="1">
      <c r="A303" s="46">
        <v>6</v>
      </c>
      <c r="B303" s="46">
        <v>463</v>
      </c>
      <c r="C303" s="68" t="s">
        <v>581</v>
      </c>
      <c r="D303" s="49">
        <v>2</v>
      </c>
      <c r="E303" s="49" t="str">
        <f t="shared" si="19"/>
        <v>1351FECO2011</v>
      </c>
      <c r="F303" s="76">
        <v>1351</v>
      </c>
      <c r="G303" s="69" t="s">
        <v>582</v>
      </c>
      <c r="H303" s="77" t="s">
        <v>66</v>
      </c>
      <c r="I303" s="69" t="s">
        <v>443</v>
      </c>
      <c r="J303" s="53"/>
      <c r="K303" s="53"/>
      <c r="L303" s="46"/>
      <c r="M303" s="69">
        <v>1</v>
      </c>
      <c r="N303" s="46"/>
      <c r="O303" s="46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>
        <v>1</v>
      </c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>
        <v>121</v>
      </c>
      <c r="AQ303" s="55">
        <f>VLOOKUP(E303,'[1]LopHocPhan'!C$2:F$1412,4,FALSE)</f>
        <v>121</v>
      </c>
      <c r="AR303" s="56">
        <f t="shared" si="21"/>
        <v>0</v>
      </c>
      <c r="AS303" s="55"/>
      <c r="AT303" s="55"/>
      <c r="AU303" s="55">
        <f t="shared" si="22"/>
        <v>121</v>
      </c>
      <c r="AV303" s="71" t="s">
        <v>166</v>
      </c>
      <c r="AW303" s="55">
        <v>4</v>
      </c>
      <c r="AX303" s="55" t="s">
        <v>215</v>
      </c>
      <c r="AY303" s="72"/>
      <c r="AZ303" s="72" t="s">
        <v>583</v>
      </c>
      <c r="BA303" s="69"/>
      <c r="BB303" s="77"/>
      <c r="BC303" s="69"/>
      <c r="BD303" s="70"/>
      <c r="BE303" s="70"/>
      <c r="BF303" s="70"/>
      <c r="BG303" s="70" t="s">
        <v>93</v>
      </c>
      <c r="BH303" s="70" t="s">
        <v>108</v>
      </c>
      <c r="BI303" s="70"/>
      <c r="BJ303" s="70"/>
      <c r="BK303" s="72" t="s">
        <v>73</v>
      </c>
      <c r="BL303" s="72" t="s">
        <v>74</v>
      </c>
      <c r="BM303" s="49">
        <v>18</v>
      </c>
      <c r="BN303" s="60"/>
      <c r="BO303" s="36">
        <v>47</v>
      </c>
      <c r="BP303" s="61"/>
      <c r="BQ303" s="62"/>
      <c r="BR303" s="62"/>
      <c r="BS303" s="63"/>
      <c r="BT303" s="72" t="s">
        <v>105</v>
      </c>
    </row>
    <row r="304" spans="1:72" ht="20.25" customHeight="1">
      <c r="A304" s="46">
        <v>7</v>
      </c>
      <c r="B304" s="46">
        <v>464</v>
      </c>
      <c r="C304" s="68" t="s">
        <v>581</v>
      </c>
      <c r="D304" s="49">
        <v>2</v>
      </c>
      <c r="E304" s="49" t="str">
        <f t="shared" si="19"/>
        <v>1352FECO2011</v>
      </c>
      <c r="F304" s="76">
        <v>1352</v>
      </c>
      <c r="G304" s="69" t="s">
        <v>582</v>
      </c>
      <c r="H304" s="77" t="s">
        <v>66</v>
      </c>
      <c r="I304" s="69" t="s">
        <v>443</v>
      </c>
      <c r="J304" s="53"/>
      <c r="K304" s="53"/>
      <c r="L304" s="46"/>
      <c r="M304" s="69">
        <v>1</v>
      </c>
      <c r="N304" s="46"/>
      <c r="O304" s="46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>
        <v>1</v>
      </c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>
        <v>121</v>
      </c>
      <c r="AQ304" s="55">
        <f>VLOOKUP(E304,'[1]LopHocPhan'!C$2:F$1412,4,FALSE)</f>
        <v>112</v>
      </c>
      <c r="AR304" s="56">
        <f t="shared" si="21"/>
        <v>9</v>
      </c>
      <c r="AS304" s="55"/>
      <c r="AT304" s="55"/>
      <c r="AU304" s="55">
        <f t="shared" si="22"/>
        <v>112</v>
      </c>
      <c r="AV304" s="71" t="s">
        <v>166</v>
      </c>
      <c r="AW304" s="55">
        <v>4</v>
      </c>
      <c r="AX304" s="55" t="s">
        <v>256</v>
      </c>
      <c r="AY304" s="72"/>
      <c r="AZ304" s="72" t="s">
        <v>584</v>
      </c>
      <c r="BA304" s="69"/>
      <c r="BB304" s="77"/>
      <c r="BC304" s="69"/>
      <c r="BD304" s="70"/>
      <c r="BE304" s="70"/>
      <c r="BF304" s="70"/>
      <c r="BG304" s="70" t="s">
        <v>93</v>
      </c>
      <c r="BH304" s="70" t="s">
        <v>155</v>
      </c>
      <c r="BI304" s="70"/>
      <c r="BJ304" s="70"/>
      <c r="BK304" s="72" t="s">
        <v>73</v>
      </c>
      <c r="BL304" s="72" t="s">
        <v>74</v>
      </c>
      <c r="BM304" s="49">
        <v>18</v>
      </c>
      <c r="BN304" s="60"/>
      <c r="BO304" s="36">
        <v>47</v>
      </c>
      <c r="BP304" s="61"/>
      <c r="BQ304" s="62"/>
      <c r="BR304" s="62"/>
      <c r="BS304" s="63"/>
      <c r="BT304" s="72" t="s">
        <v>105</v>
      </c>
    </row>
    <row r="305" spans="1:74" ht="16.5" customHeight="1">
      <c r="A305" s="46">
        <v>8</v>
      </c>
      <c r="B305" s="46">
        <v>760</v>
      </c>
      <c r="C305" s="68" t="s">
        <v>585</v>
      </c>
      <c r="D305" s="49">
        <v>3</v>
      </c>
      <c r="E305" s="49" t="str">
        <f t="shared" si="19"/>
        <v>1351MAEC0111</v>
      </c>
      <c r="F305" s="104" t="s">
        <v>485</v>
      </c>
      <c r="G305" s="70" t="s">
        <v>586</v>
      </c>
      <c r="H305" s="77" t="s">
        <v>111</v>
      </c>
      <c r="I305" s="69" t="s">
        <v>507</v>
      </c>
      <c r="J305" s="53"/>
      <c r="K305" s="53"/>
      <c r="L305" s="46"/>
      <c r="M305" s="69"/>
      <c r="N305" s="46">
        <v>1</v>
      </c>
      <c r="O305" s="46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>
        <v>1</v>
      </c>
      <c r="AE305" s="69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8">
        <v>120</v>
      </c>
      <c r="AQ305" s="55">
        <f>VLOOKUP(E305,'[1]LopHocPhan'!C$2:F$1412,4,FALSE)</f>
        <v>114</v>
      </c>
      <c r="AR305" s="56">
        <f t="shared" si="21"/>
        <v>6</v>
      </c>
      <c r="AS305" s="55"/>
      <c r="AT305" s="55"/>
      <c r="AU305" s="55">
        <f t="shared" si="22"/>
        <v>114</v>
      </c>
      <c r="AV305" s="71" t="s">
        <v>102</v>
      </c>
      <c r="AW305" s="55">
        <v>3</v>
      </c>
      <c r="AX305" s="55" t="s">
        <v>220</v>
      </c>
      <c r="AY305" s="72"/>
      <c r="AZ305" s="72" t="s">
        <v>587</v>
      </c>
      <c r="BA305" s="70"/>
      <c r="BB305" s="70"/>
      <c r="BC305" s="70"/>
      <c r="BD305" s="70"/>
      <c r="BE305" s="46" t="s">
        <v>119</v>
      </c>
      <c r="BF305" s="70" t="s">
        <v>79</v>
      </c>
      <c r="BG305" s="70"/>
      <c r="BH305" s="70"/>
      <c r="BI305" s="80"/>
      <c r="BJ305" s="70"/>
      <c r="BK305" s="72" t="s">
        <v>73</v>
      </c>
      <c r="BL305" s="72" t="s">
        <v>74</v>
      </c>
      <c r="BM305" s="49">
        <v>18</v>
      </c>
      <c r="BN305" s="60" t="s">
        <v>117</v>
      </c>
      <c r="BO305" s="61">
        <v>48</v>
      </c>
      <c r="BP305" s="61"/>
      <c r="BQ305" s="79"/>
      <c r="BR305" s="62"/>
      <c r="BS305" s="74"/>
      <c r="BT305" s="72" t="s">
        <v>105</v>
      </c>
      <c r="BV305" s="38"/>
    </row>
    <row r="306" spans="1:74" ht="16.5" customHeight="1">
      <c r="A306" s="46">
        <v>9</v>
      </c>
      <c r="B306" s="46">
        <v>761</v>
      </c>
      <c r="C306" s="68" t="s">
        <v>585</v>
      </c>
      <c r="D306" s="49">
        <v>3</v>
      </c>
      <c r="E306" s="49" t="str">
        <f t="shared" si="19"/>
        <v>1352MAEC0111</v>
      </c>
      <c r="F306" s="104" t="s">
        <v>488</v>
      </c>
      <c r="G306" s="70" t="s">
        <v>586</v>
      </c>
      <c r="H306" s="77" t="s">
        <v>111</v>
      </c>
      <c r="I306" s="69" t="s">
        <v>507</v>
      </c>
      <c r="J306" s="53"/>
      <c r="K306" s="53"/>
      <c r="L306" s="46"/>
      <c r="M306" s="69"/>
      <c r="N306" s="46">
        <v>1</v>
      </c>
      <c r="O306" s="46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>
        <v>1</v>
      </c>
      <c r="AE306" s="69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8">
        <v>120</v>
      </c>
      <c r="AQ306" s="55">
        <f>VLOOKUP(E306,'[1]LopHocPhan'!C$2:F$1412,4,FALSE)</f>
        <v>115</v>
      </c>
      <c r="AR306" s="56">
        <f t="shared" si="21"/>
        <v>5</v>
      </c>
      <c r="AS306" s="55"/>
      <c r="AT306" s="55"/>
      <c r="AU306" s="55">
        <f t="shared" si="22"/>
        <v>115</v>
      </c>
      <c r="AV306" s="71" t="s">
        <v>102</v>
      </c>
      <c r="AW306" s="55">
        <v>3</v>
      </c>
      <c r="AX306" s="55" t="s">
        <v>356</v>
      </c>
      <c r="AY306" s="72"/>
      <c r="AZ306" s="72" t="s">
        <v>588</v>
      </c>
      <c r="BA306" s="70"/>
      <c r="BB306" s="70"/>
      <c r="BC306" s="70"/>
      <c r="BD306" s="70"/>
      <c r="BE306" s="46" t="s">
        <v>119</v>
      </c>
      <c r="BF306" s="70" t="s">
        <v>82</v>
      </c>
      <c r="BG306" s="70"/>
      <c r="BH306" s="70"/>
      <c r="BI306" s="80"/>
      <c r="BJ306" s="70"/>
      <c r="BK306" s="72" t="s">
        <v>73</v>
      </c>
      <c r="BL306" s="72" t="s">
        <v>74</v>
      </c>
      <c r="BM306" s="49">
        <v>18</v>
      </c>
      <c r="BN306" s="60" t="s">
        <v>117</v>
      </c>
      <c r="BO306" s="61">
        <v>48</v>
      </c>
      <c r="BP306" s="61"/>
      <c r="BQ306" s="79"/>
      <c r="BR306" s="62"/>
      <c r="BS306" s="74"/>
      <c r="BT306" s="72" t="s">
        <v>105</v>
      </c>
      <c r="BV306" s="38"/>
    </row>
    <row r="307" spans="1:74" ht="27.75" customHeight="1">
      <c r="A307" s="46">
        <v>10</v>
      </c>
      <c r="B307" s="46">
        <v>781</v>
      </c>
      <c r="C307" s="68" t="s">
        <v>585</v>
      </c>
      <c r="D307" s="49">
        <v>3</v>
      </c>
      <c r="E307" s="49" t="str">
        <f t="shared" si="19"/>
        <v>1353MAEC0111</v>
      </c>
      <c r="F307" s="104" t="s">
        <v>489</v>
      </c>
      <c r="G307" s="70" t="s">
        <v>586</v>
      </c>
      <c r="H307" s="77" t="s">
        <v>111</v>
      </c>
      <c r="I307" s="69" t="s">
        <v>452</v>
      </c>
      <c r="J307" s="53"/>
      <c r="K307" s="53"/>
      <c r="L307" s="46"/>
      <c r="M307" s="69"/>
      <c r="N307" s="46">
        <v>1</v>
      </c>
      <c r="O307" s="46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69">
        <v>1</v>
      </c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8">
        <v>60</v>
      </c>
      <c r="AQ307" s="55">
        <f>VLOOKUP(E307,'[1]LopHocPhan'!C$2:F$1412,4,FALSE)</f>
        <v>60</v>
      </c>
      <c r="AR307" s="56">
        <f t="shared" si="21"/>
        <v>0</v>
      </c>
      <c r="AS307" s="55"/>
      <c r="AT307" s="55"/>
      <c r="AU307" s="55">
        <f t="shared" si="22"/>
        <v>60</v>
      </c>
      <c r="AV307" s="71" t="s">
        <v>173</v>
      </c>
      <c r="AW307" s="55">
        <v>3</v>
      </c>
      <c r="AX307" s="55" t="s">
        <v>82</v>
      </c>
      <c r="AY307" s="58"/>
      <c r="AZ307" s="72"/>
      <c r="BA307" s="70"/>
      <c r="BB307" s="70"/>
      <c r="BC307" s="46" t="s">
        <v>119</v>
      </c>
      <c r="BD307" s="70" t="s">
        <v>190</v>
      </c>
      <c r="BE307" s="70"/>
      <c r="BF307" s="70"/>
      <c r="BG307" s="70"/>
      <c r="BH307" s="70"/>
      <c r="BI307" s="70"/>
      <c r="BJ307" s="70"/>
      <c r="BK307" s="72" t="s">
        <v>73</v>
      </c>
      <c r="BL307" s="58" t="s">
        <v>87</v>
      </c>
      <c r="BM307" s="49">
        <v>18</v>
      </c>
      <c r="BN307" s="60"/>
      <c r="BO307" s="61">
        <v>48</v>
      </c>
      <c r="BP307" s="61"/>
      <c r="BQ307" s="79"/>
      <c r="BR307" s="62"/>
      <c r="BS307" s="74"/>
      <c r="BT307" s="72" t="s">
        <v>105</v>
      </c>
      <c r="BV307" s="38"/>
    </row>
    <row r="308" spans="1:74" ht="25.5" customHeight="1">
      <c r="A308" s="46">
        <v>11</v>
      </c>
      <c r="B308" s="46">
        <v>782</v>
      </c>
      <c r="C308" s="68" t="s">
        <v>585</v>
      </c>
      <c r="D308" s="49">
        <v>3</v>
      </c>
      <c r="E308" s="49" t="str">
        <f t="shared" si="19"/>
        <v>1354MAEC0111</v>
      </c>
      <c r="F308" s="104" t="s">
        <v>545</v>
      </c>
      <c r="G308" s="70" t="s">
        <v>586</v>
      </c>
      <c r="H308" s="77" t="s">
        <v>111</v>
      </c>
      <c r="I308" s="69" t="s">
        <v>452</v>
      </c>
      <c r="J308" s="53"/>
      <c r="K308" s="53"/>
      <c r="L308" s="46"/>
      <c r="M308" s="69"/>
      <c r="N308" s="46">
        <v>1</v>
      </c>
      <c r="O308" s="46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69">
        <v>1</v>
      </c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8">
        <v>60</v>
      </c>
      <c r="AQ308" s="55">
        <f>VLOOKUP(E308,'[1]LopHocPhan'!C$2:F$1412,4,FALSE)</f>
        <v>60</v>
      </c>
      <c r="AR308" s="56">
        <f t="shared" si="21"/>
        <v>0</v>
      </c>
      <c r="AS308" s="55"/>
      <c r="AT308" s="55"/>
      <c r="AU308" s="55">
        <f t="shared" si="22"/>
        <v>60</v>
      </c>
      <c r="AV308" s="71" t="s">
        <v>173</v>
      </c>
      <c r="AW308" s="55">
        <v>3</v>
      </c>
      <c r="AX308" s="55" t="s">
        <v>250</v>
      </c>
      <c r="AY308" s="58"/>
      <c r="AZ308" s="72"/>
      <c r="BA308" s="70"/>
      <c r="BB308" s="70"/>
      <c r="BC308" s="46" t="s">
        <v>119</v>
      </c>
      <c r="BD308" s="70" t="s">
        <v>185</v>
      </c>
      <c r="BE308" s="70"/>
      <c r="BF308" s="70"/>
      <c r="BG308" s="70"/>
      <c r="BH308" s="70"/>
      <c r="BI308" s="70"/>
      <c r="BJ308" s="70"/>
      <c r="BK308" s="72" t="s">
        <v>73</v>
      </c>
      <c r="BL308" s="58" t="s">
        <v>87</v>
      </c>
      <c r="BM308" s="49">
        <v>18</v>
      </c>
      <c r="BN308" s="60"/>
      <c r="BO308" s="61">
        <v>48</v>
      </c>
      <c r="BP308" s="61"/>
      <c r="BQ308" s="79"/>
      <c r="BR308" s="62"/>
      <c r="BS308" s="74"/>
      <c r="BT308" s="72" t="s">
        <v>105</v>
      </c>
      <c r="BV308" s="38"/>
    </row>
    <row r="309" spans="1:74" ht="25.5" customHeight="1">
      <c r="A309" s="46">
        <v>12</v>
      </c>
      <c r="B309" s="46">
        <v>783</v>
      </c>
      <c r="C309" s="68" t="s">
        <v>585</v>
      </c>
      <c r="D309" s="49">
        <v>3</v>
      </c>
      <c r="E309" s="49" t="str">
        <f t="shared" si="19"/>
        <v>1355MAEC0111</v>
      </c>
      <c r="F309" s="104" t="s">
        <v>549</v>
      </c>
      <c r="G309" s="70" t="s">
        <v>586</v>
      </c>
      <c r="H309" s="77" t="s">
        <v>111</v>
      </c>
      <c r="I309" s="69" t="s">
        <v>452</v>
      </c>
      <c r="J309" s="53"/>
      <c r="K309" s="53"/>
      <c r="L309" s="46"/>
      <c r="M309" s="69"/>
      <c r="N309" s="46">
        <v>1</v>
      </c>
      <c r="O309" s="46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69">
        <v>1</v>
      </c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8">
        <v>60</v>
      </c>
      <c r="AQ309" s="55">
        <f>VLOOKUP(E309,'[1]LopHocPhan'!C$2:F$1412,4,FALSE)</f>
        <v>60</v>
      </c>
      <c r="AR309" s="56">
        <f t="shared" si="21"/>
        <v>0</v>
      </c>
      <c r="AS309" s="55"/>
      <c r="AT309" s="55"/>
      <c r="AU309" s="55">
        <f t="shared" si="22"/>
        <v>60</v>
      </c>
      <c r="AV309" s="71" t="s">
        <v>173</v>
      </c>
      <c r="AW309" s="55">
        <v>3</v>
      </c>
      <c r="AX309" s="55" t="s">
        <v>186</v>
      </c>
      <c r="AY309" s="58"/>
      <c r="AZ309" s="72"/>
      <c r="BA309" s="70"/>
      <c r="BB309" s="70"/>
      <c r="BC309" s="46" t="s">
        <v>119</v>
      </c>
      <c r="BD309" s="70" t="s">
        <v>180</v>
      </c>
      <c r="BE309" s="70"/>
      <c r="BF309" s="70"/>
      <c r="BG309" s="70"/>
      <c r="BH309" s="70"/>
      <c r="BI309" s="70"/>
      <c r="BJ309" s="70"/>
      <c r="BK309" s="72" t="s">
        <v>73</v>
      </c>
      <c r="BL309" s="58" t="s">
        <v>87</v>
      </c>
      <c r="BM309" s="49">
        <v>18</v>
      </c>
      <c r="BN309" s="60"/>
      <c r="BO309" s="61">
        <v>48</v>
      </c>
      <c r="BP309" s="61"/>
      <c r="BQ309" s="79"/>
      <c r="BR309" s="62"/>
      <c r="BS309" s="74"/>
      <c r="BT309" s="72" t="s">
        <v>105</v>
      </c>
      <c r="BV309" s="38"/>
    </row>
    <row r="310" spans="1:74" ht="16.5" customHeight="1">
      <c r="A310" s="46">
        <v>13</v>
      </c>
      <c r="B310" s="46">
        <v>784</v>
      </c>
      <c r="C310" s="68" t="s">
        <v>585</v>
      </c>
      <c r="D310" s="49">
        <v>3</v>
      </c>
      <c r="E310" s="49" t="str">
        <f t="shared" si="19"/>
        <v>1356MAEC0111</v>
      </c>
      <c r="F310" s="104" t="s">
        <v>589</v>
      </c>
      <c r="G310" s="70" t="s">
        <v>586</v>
      </c>
      <c r="H310" s="77" t="s">
        <v>111</v>
      </c>
      <c r="I310" s="69" t="s">
        <v>452</v>
      </c>
      <c r="J310" s="53"/>
      <c r="K310" s="53"/>
      <c r="L310" s="46"/>
      <c r="M310" s="69"/>
      <c r="N310" s="46">
        <v>1</v>
      </c>
      <c r="O310" s="46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69">
        <v>1</v>
      </c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8">
        <v>60</v>
      </c>
      <c r="AQ310" s="55">
        <f>VLOOKUP(E310,'[1]LopHocPhan'!C$2:F$1412,4,FALSE)</f>
        <v>58</v>
      </c>
      <c r="AR310" s="56">
        <f t="shared" si="21"/>
        <v>2</v>
      </c>
      <c r="AS310" s="55"/>
      <c r="AT310" s="55"/>
      <c r="AU310" s="55">
        <f t="shared" si="22"/>
        <v>58</v>
      </c>
      <c r="AV310" s="71" t="s">
        <v>96</v>
      </c>
      <c r="AW310" s="55">
        <v>1</v>
      </c>
      <c r="AX310" s="55" t="s">
        <v>72</v>
      </c>
      <c r="AY310" s="72"/>
      <c r="AZ310" s="72"/>
      <c r="BA310" s="70"/>
      <c r="BB310" s="70"/>
      <c r="BC310" s="70"/>
      <c r="BD310" s="70"/>
      <c r="BE310" s="70"/>
      <c r="BF310" s="70"/>
      <c r="BG310" s="70"/>
      <c r="BH310" s="70"/>
      <c r="BI310" s="46" t="s">
        <v>115</v>
      </c>
      <c r="BJ310" s="70" t="s">
        <v>313</v>
      </c>
      <c r="BK310" s="72" t="s">
        <v>73</v>
      </c>
      <c r="BL310" s="72" t="s">
        <v>74</v>
      </c>
      <c r="BM310" s="49">
        <v>18</v>
      </c>
      <c r="BN310" s="60"/>
      <c r="BO310" s="61">
        <v>48</v>
      </c>
      <c r="BP310" s="61"/>
      <c r="BQ310" s="79"/>
      <c r="BR310" s="62"/>
      <c r="BS310" s="74"/>
      <c r="BT310" s="72" t="s">
        <v>105</v>
      </c>
      <c r="BV310" s="38"/>
    </row>
    <row r="311" spans="1:74" ht="16.5" customHeight="1">
      <c r="A311" s="46">
        <v>14</v>
      </c>
      <c r="B311" s="46">
        <v>785</v>
      </c>
      <c r="C311" s="68" t="s">
        <v>585</v>
      </c>
      <c r="D311" s="49">
        <v>3</v>
      </c>
      <c r="E311" s="49" t="str">
        <f t="shared" si="19"/>
        <v>1357MAEC0111</v>
      </c>
      <c r="F311" s="104" t="s">
        <v>590</v>
      </c>
      <c r="G311" s="70" t="s">
        <v>586</v>
      </c>
      <c r="H311" s="77" t="s">
        <v>111</v>
      </c>
      <c r="I311" s="69" t="s">
        <v>452</v>
      </c>
      <c r="J311" s="53"/>
      <c r="K311" s="53"/>
      <c r="L311" s="46"/>
      <c r="M311" s="69"/>
      <c r="N311" s="46">
        <v>1</v>
      </c>
      <c r="O311" s="46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69">
        <v>1</v>
      </c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8">
        <v>60</v>
      </c>
      <c r="AQ311" s="55">
        <f>VLOOKUP(E311,'[1]LopHocPhan'!C$2:F$1412,4,FALSE)</f>
        <v>50</v>
      </c>
      <c r="AR311" s="56">
        <f t="shared" si="21"/>
        <v>10</v>
      </c>
      <c r="AS311" s="55"/>
      <c r="AT311" s="55"/>
      <c r="AU311" s="55">
        <f t="shared" si="22"/>
        <v>50</v>
      </c>
      <c r="AV311" s="71" t="s">
        <v>96</v>
      </c>
      <c r="AW311" s="55">
        <v>1</v>
      </c>
      <c r="AX311" s="55" t="s">
        <v>79</v>
      </c>
      <c r="AY311" s="72"/>
      <c r="AZ311" s="72"/>
      <c r="BA311" s="70"/>
      <c r="BB311" s="70"/>
      <c r="BC311" s="70"/>
      <c r="BD311" s="70"/>
      <c r="BE311" s="70"/>
      <c r="BF311" s="70"/>
      <c r="BG311" s="70"/>
      <c r="BH311" s="70"/>
      <c r="BI311" s="46" t="s">
        <v>115</v>
      </c>
      <c r="BJ311" s="70" t="s">
        <v>465</v>
      </c>
      <c r="BK311" s="72" t="s">
        <v>73</v>
      </c>
      <c r="BL311" s="72" t="s">
        <v>74</v>
      </c>
      <c r="BM311" s="49">
        <v>18</v>
      </c>
      <c r="BN311" s="60"/>
      <c r="BO311" s="61">
        <v>48</v>
      </c>
      <c r="BP311" s="61"/>
      <c r="BQ311" s="79"/>
      <c r="BR311" s="62"/>
      <c r="BS311" s="74"/>
      <c r="BT311" s="72" t="s">
        <v>105</v>
      </c>
      <c r="BV311" s="38"/>
    </row>
    <row r="312" spans="1:74" ht="16.5" customHeight="1">
      <c r="A312" s="46">
        <v>15</v>
      </c>
      <c r="B312" s="46">
        <v>786</v>
      </c>
      <c r="C312" s="68" t="s">
        <v>585</v>
      </c>
      <c r="D312" s="49">
        <v>3</v>
      </c>
      <c r="E312" s="49" t="str">
        <f t="shared" si="19"/>
        <v>1358MAEC0111</v>
      </c>
      <c r="F312" s="104" t="s">
        <v>591</v>
      </c>
      <c r="G312" s="70" t="s">
        <v>586</v>
      </c>
      <c r="H312" s="77" t="s">
        <v>111</v>
      </c>
      <c r="I312" s="69" t="s">
        <v>452</v>
      </c>
      <c r="J312" s="53"/>
      <c r="K312" s="53"/>
      <c r="L312" s="46"/>
      <c r="M312" s="69"/>
      <c r="N312" s="46">
        <v>1</v>
      </c>
      <c r="O312" s="46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69">
        <v>1</v>
      </c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8">
        <v>60</v>
      </c>
      <c r="AQ312" s="55">
        <f>VLOOKUP(E312,'[1]LopHocPhan'!C$2:F$1412,4,FALSE)</f>
        <v>48</v>
      </c>
      <c r="AR312" s="56">
        <f t="shared" si="21"/>
        <v>12</v>
      </c>
      <c r="AS312" s="55"/>
      <c r="AT312" s="55"/>
      <c r="AU312" s="55">
        <f t="shared" si="22"/>
        <v>48</v>
      </c>
      <c r="AV312" s="71" t="s">
        <v>96</v>
      </c>
      <c r="AW312" s="55">
        <v>1</v>
      </c>
      <c r="AX312" s="55" t="s">
        <v>82</v>
      </c>
      <c r="AY312" s="72"/>
      <c r="AZ312" s="72"/>
      <c r="BA312" s="70"/>
      <c r="BB312" s="70"/>
      <c r="BC312" s="70"/>
      <c r="BD312" s="70"/>
      <c r="BE312" s="70"/>
      <c r="BF312" s="70"/>
      <c r="BG312" s="70"/>
      <c r="BH312" s="70"/>
      <c r="BI312" s="46" t="s">
        <v>115</v>
      </c>
      <c r="BJ312" s="70" t="s">
        <v>189</v>
      </c>
      <c r="BK312" s="72" t="s">
        <v>73</v>
      </c>
      <c r="BL312" s="72" t="s">
        <v>74</v>
      </c>
      <c r="BM312" s="49">
        <v>18</v>
      </c>
      <c r="BN312" s="60"/>
      <c r="BO312" s="61">
        <v>48</v>
      </c>
      <c r="BP312" s="61"/>
      <c r="BQ312" s="79"/>
      <c r="BR312" s="62"/>
      <c r="BS312" s="74"/>
      <c r="BT312" s="72" t="s">
        <v>105</v>
      </c>
      <c r="BV312" s="38"/>
    </row>
    <row r="313" spans="1:74" ht="16.5" customHeight="1">
      <c r="A313" s="46">
        <v>16</v>
      </c>
      <c r="B313" s="46">
        <v>850</v>
      </c>
      <c r="C313" s="68" t="s">
        <v>585</v>
      </c>
      <c r="D313" s="49">
        <v>3</v>
      </c>
      <c r="E313" s="49" t="str">
        <f t="shared" si="19"/>
        <v>1359MAEC0111</v>
      </c>
      <c r="F313" s="104" t="s">
        <v>592</v>
      </c>
      <c r="G313" s="70" t="s">
        <v>586</v>
      </c>
      <c r="H313" s="77" t="s">
        <v>111</v>
      </c>
      <c r="I313" s="69" t="s">
        <v>487</v>
      </c>
      <c r="J313" s="53"/>
      <c r="K313" s="53"/>
      <c r="L313" s="46"/>
      <c r="M313" s="69"/>
      <c r="N313" s="46">
        <v>1</v>
      </c>
      <c r="O313" s="46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>
        <v>1</v>
      </c>
      <c r="AD313" s="70"/>
      <c r="AE313" s="69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8">
        <v>60</v>
      </c>
      <c r="AQ313" s="55">
        <f>VLOOKUP(E313,'[1]LopHocPhan'!C$2:F$1412,4,FALSE)</f>
        <v>60</v>
      </c>
      <c r="AR313" s="56">
        <f t="shared" si="21"/>
        <v>0</v>
      </c>
      <c r="AS313" s="55"/>
      <c r="AT313" s="55"/>
      <c r="AU313" s="55">
        <f t="shared" si="22"/>
        <v>60</v>
      </c>
      <c r="AV313" s="71" t="s">
        <v>183</v>
      </c>
      <c r="AW313" s="55">
        <v>1</v>
      </c>
      <c r="AX313" s="55" t="s">
        <v>186</v>
      </c>
      <c r="AY313" s="72"/>
      <c r="AZ313" s="72"/>
      <c r="BA313" s="46" t="s">
        <v>115</v>
      </c>
      <c r="BB313" s="70" t="s">
        <v>483</v>
      </c>
      <c r="BC313" s="70"/>
      <c r="BD313" s="70"/>
      <c r="BE313" s="70"/>
      <c r="BF313" s="70"/>
      <c r="BG313" s="70"/>
      <c r="BH313" s="70"/>
      <c r="BI313" s="70"/>
      <c r="BJ313" s="70"/>
      <c r="BK313" s="72" t="s">
        <v>73</v>
      </c>
      <c r="BL313" s="72" t="s">
        <v>87</v>
      </c>
      <c r="BM313" s="49">
        <v>18</v>
      </c>
      <c r="BN313" s="60"/>
      <c r="BO313" s="61">
        <v>48</v>
      </c>
      <c r="BP313" s="61"/>
      <c r="BQ313" s="79"/>
      <c r="BR313" s="62"/>
      <c r="BS313" s="74"/>
      <c r="BT313" s="72" t="s">
        <v>105</v>
      </c>
      <c r="BV313" s="38"/>
    </row>
    <row r="314" spans="1:74" ht="16.5" customHeight="1">
      <c r="A314" s="46">
        <v>17</v>
      </c>
      <c r="B314" s="46">
        <v>851</v>
      </c>
      <c r="C314" s="68" t="s">
        <v>585</v>
      </c>
      <c r="D314" s="49">
        <v>3</v>
      </c>
      <c r="E314" s="49" t="str">
        <f t="shared" si="19"/>
        <v>1360MAEC0111</v>
      </c>
      <c r="F314" s="104" t="s">
        <v>593</v>
      </c>
      <c r="G314" s="70" t="s">
        <v>586</v>
      </c>
      <c r="H314" s="77" t="s">
        <v>111</v>
      </c>
      <c r="I314" s="69" t="s">
        <v>487</v>
      </c>
      <c r="J314" s="53"/>
      <c r="K314" s="53"/>
      <c r="L314" s="46"/>
      <c r="M314" s="69"/>
      <c r="N314" s="46">
        <v>1</v>
      </c>
      <c r="O314" s="46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>
        <v>1</v>
      </c>
      <c r="AD314" s="70"/>
      <c r="AE314" s="69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8">
        <v>60</v>
      </c>
      <c r="AQ314" s="55">
        <f>VLOOKUP(E314,'[1]LopHocPhan'!C$2:F$1412,4,FALSE)</f>
        <v>59</v>
      </c>
      <c r="AR314" s="56">
        <f t="shared" si="21"/>
        <v>1</v>
      </c>
      <c r="AS314" s="55"/>
      <c r="AT314" s="55"/>
      <c r="AU314" s="55">
        <f t="shared" si="22"/>
        <v>59</v>
      </c>
      <c r="AV314" s="71" t="s">
        <v>183</v>
      </c>
      <c r="AW314" s="55">
        <v>1</v>
      </c>
      <c r="AX314" s="55" t="s">
        <v>124</v>
      </c>
      <c r="AY314" s="72"/>
      <c r="AZ314" s="72"/>
      <c r="BA314" s="46" t="s">
        <v>115</v>
      </c>
      <c r="BB314" s="70" t="s">
        <v>481</v>
      </c>
      <c r="BC314" s="70"/>
      <c r="BD314" s="70"/>
      <c r="BE314" s="70"/>
      <c r="BF314" s="70"/>
      <c r="BG314" s="70"/>
      <c r="BH314" s="70"/>
      <c r="BI314" s="70"/>
      <c r="BJ314" s="70"/>
      <c r="BK314" s="72" t="s">
        <v>73</v>
      </c>
      <c r="BL314" s="72" t="s">
        <v>87</v>
      </c>
      <c r="BM314" s="49">
        <v>18</v>
      </c>
      <c r="BN314" s="60"/>
      <c r="BO314" s="61">
        <v>48</v>
      </c>
      <c r="BP314" s="61"/>
      <c r="BQ314" s="79"/>
      <c r="BR314" s="62"/>
      <c r="BS314" s="74"/>
      <c r="BT314" s="72" t="s">
        <v>105</v>
      </c>
      <c r="BV314" s="38"/>
    </row>
    <row r="315" spans="1:74" ht="16.5" customHeight="1">
      <c r="A315" s="46">
        <v>18</v>
      </c>
      <c r="B315" s="46">
        <v>852</v>
      </c>
      <c r="C315" s="68" t="s">
        <v>585</v>
      </c>
      <c r="D315" s="49">
        <v>3</v>
      </c>
      <c r="E315" s="49" t="str">
        <f t="shared" si="19"/>
        <v>1361MAEC0111</v>
      </c>
      <c r="F315" s="104" t="s">
        <v>594</v>
      </c>
      <c r="G315" s="70" t="s">
        <v>586</v>
      </c>
      <c r="H315" s="77" t="s">
        <v>111</v>
      </c>
      <c r="I315" s="69" t="s">
        <v>487</v>
      </c>
      <c r="J315" s="53"/>
      <c r="K315" s="53"/>
      <c r="L315" s="46"/>
      <c r="M315" s="69"/>
      <c r="N315" s="46">
        <v>1</v>
      </c>
      <c r="O315" s="46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>
        <v>1</v>
      </c>
      <c r="AD315" s="70"/>
      <c r="AE315" s="69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8">
        <v>60</v>
      </c>
      <c r="AQ315" s="55">
        <f>VLOOKUP(E315,'[1]LopHocPhan'!C$2:F$1412,4,FALSE)</f>
        <v>51</v>
      </c>
      <c r="AR315" s="56">
        <f t="shared" si="21"/>
        <v>9</v>
      </c>
      <c r="AS315" s="55"/>
      <c r="AT315" s="55"/>
      <c r="AU315" s="55">
        <f t="shared" si="22"/>
        <v>51</v>
      </c>
      <c r="AV315" s="71" t="s">
        <v>183</v>
      </c>
      <c r="AW315" s="55">
        <v>1</v>
      </c>
      <c r="AX315" s="55" t="s">
        <v>125</v>
      </c>
      <c r="AY315" s="72"/>
      <c r="AZ315" s="72"/>
      <c r="BA315" s="46" t="s">
        <v>115</v>
      </c>
      <c r="BB315" s="70" t="s">
        <v>482</v>
      </c>
      <c r="BC315" s="70"/>
      <c r="BD315" s="70"/>
      <c r="BE315" s="70"/>
      <c r="BF315" s="70"/>
      <c r="BG315" s="70"/>
      <c r="BH315" s="70"/>
      <c r="BI315" s="70"/>
      <c r="BJ315" s="70"/>
      <c r="BK315" s="72" t="s">
        <v>73</v>
      </c>
      <c r="BL315" s="72" t="s">
        <v>87</v>
      </c>
      <c r="BM315" s="49">
        <v>18</v>
      </c>
      <c r="BN315" s="60"/>
      <c r="BO315" s="61">
        <v>48</v>
      </c>
      <c r="BP315" s="61"/>
      <c r="BQ315" s="79"/>
      <c r="BR315" s="62"/>
      <c r="BS315" s="74"/>
      <c r="BT315" s="72" t="s">
        <v>105</v>
      </c>
      <c r="BV315" s="38"/>
    </row>
    <row r="316" spans="1:74" ht="16.5" customHeight="1">
      <c r="A316" s="46">
        <v>19</v>
      </c>
      <c r="B316" s="46">
        <v>853</v>
      </c>
      <c r="C316" s="68" t="s">
        <v>585</v>
      </c>
      <c r="D316" s="49">
        <v>3</v>
      </c>
      <c r="E316" s="49" t="str">
        <f t="shared" si="19"/>
        <v>1362MAEC0111</v>
      </c>
      <c r="F316" s="104" t="s">
        <v>595</v>
      </c>
      <c r="G316" s="70" t="s">
        <v>586</v>
      </c>
      <c r="H316" s="77" t="s">
        <v>111</v>
      </c>
      <c r="I316" s="69" t="s">
        <v>487</v>
      </c>
      <c r="J316" s="53"/>
      <c r="K316" s="53"/>
      <c r="L316" s="46"/>
      <c r="M316" s="69"/>
      <c r="N316" s="46">
        <v>1</v>
      </c>
      <c r="O316" s="46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>
        <v>1</v>
      </c>
      <c r="AD316" s="70"/>
      <c r="AE316" s="69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8">
        <v>60</v>
      </c>
      <c r="AQ316" s="55">
        <f>VLOOKUP(E316,'[1]LopHocPhan'!C$2:F$1412,4,FALSE)</f>
        <v>60</v>
      </c>
      <c r="AR316" s="56">
        <f t="shared" si="21"/>
        <v>0</v>
      </c>
      <c r="AS316" s="55"/>
      <c r="AT316" s="55"/>
      <c r="AU316" s="55">
        <f t="shared" si="22"/>
        <v>60</v>
      </c>
      <c r="AV316" s="71" t="s">
        <v>76</v>
      </c>
      <c r="AW316" s="55">
        <v>3</v>
      </c>
      <c r="AX316" s="55" t="s">
        <v>155</v>
      </c>
      <c r="AY316" s="72"/>
      <c r="AZ316" s="72"/>
      <c r="BA316" s="70"/>
      <c r="BB316" s="70"/>
      <c r="BC316" s="70"/>
      <c r="BD316" s="70"/>
      <c r="BE316" s="70"/>
      <c r="BF316" s="70"/>
      <c r="BG316" s="46" t="s">
        <v>119</v>
      </c>
      <c r="BH316" s="70" t="s">
        <v>282</v>
      </c>
      <c r="BI316" s="70"/>
      <c r="BJ316" s="70"/>
      <c r="BK316" s="72" t="s">
        <v>73</v>
      </c>
      <c r="BL316" s="72" t="s">
        <v>74</v>
      </c>
      <c r="BM316" s="49">
        <v>18</v>
      </c>
      <c r="BN316" s="60"/>
      <c r="BO316" s="61">
        <v>48</v>
      </c>
      <c r="BP316" s="61"/>
      <c r="BQ316" s="79"/>
      <c r="BR316" s="62"/>
      <c r="BS316" s="74"/>
      <c r="BT316" s="72" t="s">
        <v>105</v>
      </c>
      <c r="BV316" s="38"/>
    </row>
    <row r="317" spans="1:74" ht="16.5" customHeight="1">
      <c r="A317" s="46">
        <v>20</v>
      </c>
      <c r="B317" s="46">
        <v>854</v>
      </c>
      <c r="C317" s="68" t="s">
        <v>585</v>
      </c>
      <c r="D317" s="49">
        <v>3</v>
      </c>
      <c r="E317" s="49" t="str">
        <f t="shared" si="19"/>
        <v>1363MAEC0111</v>
      </c>
      <c r="F317" s="104" t="s">
        <v>596</v>
      </c>
      <c r="G317" s="70" t="s">
        <v>586</v>
      </c>
      <c r="H317" s="77" t="s">
        <v>111</v>
      </c>
      <c r="I317" s="69" t="s">
        <v>487</v>
      </c>
      <c r="J317" s="53"/>
      <c r="K317" s="53"/>
      <c r="L317" s="46"/>
      <c r="M317" s="69"/>
      <c r="N317" s="46">
        <v>1</v>
      </c>
      <c r="O317" s="46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>
        <v>1</v>
      </c>
      <c r="AD317" s="70"/>
      <c r="AE317" s="69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8">
        <v>60</v>
      </c>
      <c r="AQ317" s="55">
        <f>VLOOKUP(E317,'[1]LopHocPhan'!C$2:F$1412,4,FALSE)</f>
        <v>60</v>
      </c>
      <c r="AR317" s="56">
        <f t="shared" si="21"/>
        <v>0</v>
      </c>
      <c r="AS317" s="55"/>
      <c r="AT317" s="55"/>
      <c r="AU317" s="55">
        <f t="shared" si="22"/>
        <v>60</v>
      </c>
      <c r="AV317" s="71" t="s">
        <v>76</v>
      </c>
      <c r="AW317" s="55">
        <v>3</v>
      </c>
      <c r="AX317" s="55" t="s">
        <v>204</v>
      </c>
      <c r="AY317" s="72"/>
      <c r="AZ317" s="72"/>
      <c r="BA317" s="70"/>
      <c r="BB317" s="70"/>
      <c r="BC317" s="70"/>
      <c r="BD317" s="70"/>
      <c r="BE317" s="70"/>
      <c r="BF317" s="70"/>
      <c r="BG317" s="46" t="s">
        <v>119</v>
      </c>
      <c r="BH317" s="70" t="s">
        <v>120</v>
      </c>
      <c r="BI317" s="70"/>
      <c r="BJ317" s="70"/>
      <c r="BK317" s="72" t="s">
        <v>73</v>
      </c>
      <c r="BL317" s="72" t="s">
        <v>74</v>
      </c>
      <c r="BM317" s="49">
        <v>18</v>
      </c>
      <c r="BN317" s="60"/>
      <c r="BO317" s="61">
        <v>48</v>
      </c>
      <c r="BP317" s="61"/>
      <c r="BQ317" s="79"/>
      <c r="BR317" s="62"/>
      <c r="BS317" s="74"/>
      <c r="BT317" s="72" t="s">
        <v>105</v>
      </c>
      <c r="BV317" s="38"/>
    </row>
    <row r="318" spans="1:74" ht="16.5" customHeight="1">
      <c r="A318" s="46">
        <v>21</v>
      </c>
      <c r="B318" s="46">
        <v>855</v>
      </c>
      <c r="C318" s="68" t="s">
        <v>585</v>
      </c>
      <c r="D318" s="49">
        <v>3</v>
      </c>
      <c r="E318" s="49" t="str">
        <f t="shared" si="19"/>
        <v>1364MAEC0111</v>
      </c>
      <c r="F318" s="104" t="s">
        <v>597</v>
      </c>
      <c r="G318" s="70" t="s">
        <v>586</v>
      </c>
      <c r="H318" s="77" t="s">
        <v>111</v>
      </c>
      <c r="I318" s="69" t="s">
        <v>487</v>
      </c>
      <c r="J318" s="53"/>
      <c r="K318" s="53"/>
      <c r="L318" s="46"/>
      <c r="M318" s="69"/>
      <c r="N318" s="46">
        <v>1</v>
      </c>
      <c r="O318" s="46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>
        <v>1</v>
      </c>
      <c r="AD318" s="70"/>
      <c r="AE318" s="69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8">
        <v>60</v>
      </c>
      <c r="AQ318" s="55">
        <f>VLOOKUP(E318,'[1]LopHocPhan'!C$2:F$1412,4,FALSE)</f>
        <v>51</v>
      </c>
      <c r="AR318" s="56">
        <f t="shared" si="21"/>
        <v>9</v>
      </c>
      <c r="AS318" s="55"/>
      <c r="AT318" s="55"/>
      <c r="AU318" s="55">
        <f t="shared" si="22"/>
        <v>51</v>
      </c>
      <c r="AV318" s="71" t="s">
        <v>76</v>
      </c>
      <c r="AW318" s="55">
        <v>3</v>
      </c>
      <c r="AX318" s="55" t="s">
        <v>116</v>
      </c>
      <c r="AY318" s="72"/>
      <c r="AZ318" s="72"/>
      <c r="BA318" s="70"/>
      <c r="BB318" s="70"/>
      <c r="BC318" s="70"/>
      <c r="BD318" s="70"/>
      <c r="BE318" s="70"/>
      <c r="BF318" s="70"/>
      <c r="BG318" s="46" t="s">
        <v>119</v>
      </c>
      <c r="BH318" s="70" t="s">
        <v>427</v>
      </c>
      <c r="BI318" s="70"/>
      <c r="BJ318" s="70"/>
      <c r="BK318" s="72" t="s">
        <v>73</v>
      </c>
      <c r="BL318" s="72" t="s">
        <v>74</v>
      </c>
      <c r="BM318" s="49">
        <v>18</v>
      </c>
      <c r="BN318" s="60"/>
      <c r="BO318" s="61">
        <v>48</v>
      </c>
      <c r="BP318" s="61"/>
      <c r="BQ318" s="79"/>
      <c r="BR318" s="62"/>
      <c r="BS318" s="74"/>
      <c r="BT318" s="72" t="s">
        <v>105</v>
      </c>
      <c r="BV318" s="38"/>
    </row>
    <row r="319" spans="1:74" ht="16.5" customHeight="1">
      <c r="A319" s="46">
        <v>22</v>
      </c>
      <c r="B319" s="46">
        <v>967</v>
      </c>
      <c r="C319" s="68" t="s">
        <v>585</v>
      </c>
      <c r="D319" s="49">
        <v>3</v>
      </c>
      <c r="E319" s="49" t="str">
        <f t="shared" si="19"/>
        <v>1365MAEC0111</v>
      </c>
      <c r="F319" s="104" t="s">
        <v>598</v>
      </c>
      <c r="G319" s="70" t="s">
        <v>586</v>
      </c>
      <c r="H319" s="77" t="s">
        <v>111</v>
      </c>
      <c r="I319" s="69" t="s">
        <v>165</v>
      </c>
      <c r="J319" s="53"/>
      <c r="K319" s="53"/>
      <c r="L319" s="46"/>
      <c r="M319" s="69"/>
      <c r="N319" s="46">
        <v>1</v>
      </c>
      <c r="O319" s="46"/>
      <c r="P319" s="70"/>
      <c r="Q319" s="70"/>
      <c r="R319" s="70"/>
      <c r="S319" s="70"/>
      <c r="T319" s="70"/>
      <c r="U319" s="70"/>
      <c r="V319" s="70"/>
      <c r="W319" s="70"/>
      <c r="X319" s="70"/>
      <c r="Y319" s="70">
        <v>1</v>
      </c>
      <c r="Z319" s="70"/>
      <c r="AA319" s="70"/>
      <c r="AB319" s="70"/>
      <c r="AC319" s="70"/>
      <c r="AD319" s="70"/>
      <c r="AE319" s="69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8">
        <v>115</v>
      </c>
      <c r="AQ319" s="55">
        <f>VLOOKUP(E319,'[1]LopHocPhan'!C$2:F$1412,4,FALSE)</f>
        <v>113</v>
      </c>
      <c r="AR319" s="56">
        <f t="shared" si="21"/>
        <v>2</v>
      </c>
      <c r="AS319" s="55"/>
      <c r="AT319" s="55"/>
      <c r="AU319" s="55">
        <f t="shared" si="22"/>
        <v>113</v>
      </c>
      <c r="AV319" s="71" t="s">
        <v>163</v>
      </c>
      <c r="AW319" s="55">
        <v>1</v>
      </c>
      <c r="AX319" s="55" t="s">
        <v>256</v>
      </c>
      <c r="AY319" s="72"/>
      <c r="AZ319" s="72" t="s">
        <v>599</v>
      </c>
      <c r="BA319" s="70"/>
      <c r="BB319" s="70"/>
      <c r="BC319" s="70"/>
      <c r="BD319" s="70"/>
      <c r="BE319" s="46" t="s">
        <v>115</v>
      </c>
      <c r="BF319" s="70" t="s">
        <v>108</v>
      </c>
      <c r="BG319" s="70"/>
      <c r="BH319" s="70"/>
      <c r="BI319" s="70"/>
      <c r="BJ319" s="70"/>
      <c r="BK319" s="72" t="s">
        <v>73</v>
      </c>
      <c r="BL319" s="72" t="s">
        <v>74</v>
      </c>
      <c r="BM319" s="49">
        <v>18</v>
      </c>
      <c r="BN319" s="60"/>
      <c r="BO319" s="61">
        <v>48</v>
      </c>
      <c r="BP319" s="61"/>
      <c r="BQ319" s="79"/>
      <c r="BR319" s="62"/>
      <c r="BS319" s="74"/>
      <c r="BT319" s="72" t="s">
        <v>105</v>
      </c>
      <c r="BV319" s="38"/>
    </row>
    <row r="320" spans="1:74" ht="16.5" customHeight="1">
      <c r="A320" s="46">
        <v>23</v>
      </c>
      <c r="B320" s="46">
        <v>968</v>
      </c>
      <c r="C320" s="68" t="s">
        <v>585</v>
      </c>
      <c r="D320" s="49">
        <v>3</v>
      </c>
      <c r="E320" s="49" t="str">
        <f t="shared" si="19"/>
        <v>1366MAEC0111</v>
      </c>
      <c r="F320" s="104" t="s">
        <v>600</v>
      </c>
      <c r="G320" s="70" t="s">
        <v>586</v>
      </c>
      <c r="H320" s="77" t="s">
        <v>111</v>
      </c>
      <c r="I320" s="69" t="s">
        <v>165</v>
      </c>
      <c r="J320" s="53"/>
      <c r="K320" s="53"/>
      <c r="L320" s="46"/>
      <c r="M320" s="69"/>
      <c r="N320" s="46">
        <v>1</v>
      </c>
      <c r="O320" s="46"/>
      <c r="P320" s="70"/>
      <c r="Q320" s="70"/>
      <c r="R320" s="70"/>
      <c r="S320" s="70"/>
      <c r="T320" s="70"/>
      <c r="U320" s="70"/>
      <c r="V320" s="70"/>
      <c r="W320" s="70"/>
      <c r="X320" s="70"/>
      <c r="Y320" s="70">
        <v>1</v>
      </c>
      <c r="Z320" s="70"/>
      <c r="AA320" s="70"/>
      <c r="AB320" s="70"/>
      <c r="AC320" s="70"/>
      <c r="AD320" s="70"/>
      <c r="AE320" s="69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8">
        <v>115</v>
      </c>
      <c r="AQ320" s="55">
        <f>VLOOKUP(E320,'[1]LopHocPhan'!C$2:F$1412,4,FALSE)</f>
        <v>100</v>
      </c>
      <c r="AR320" s="56">
        <f t="shared" si="21"/>
        <v>15</v>
      </c>
      <c r="AS320" s="55"/>
      <c r="AT320" s="55"/>
      <c r="AU320" s="55">
        <f t="shared" si="22"/>
        <v>100</v>
      </c>
      <c r="AV320" s="71" t="s">
        <v>163</v>
      </c>
      <c r="AW320" s="55">
        <v>1</v>
      </c>
      <c r="AX320" s="55" t="s">
        <v>220</v>
      </c>
      <c r="AY320" s="72"/>
      <c r="AZ320" s="72" t="s">
        <v>601</v>
      </c>
      <c r="BA320" s="70"/>
      <c r="BB320" s="70"/>
      <c r="BC320" s="70"/>
      <c r="BD320" s="70"/>
      <c r="BE320" s="46" t="s">
        <v>115</v>
      </c>
      <c r="BF320" s="70" t="s">
        <v>155</v>
      </c>
      <c r="BG320" s="70"/>
      <c r="BH320" s="70"/>
      <c r="BI320" s="70"/>
      <c r="BJ320" s="70"/>
      <c r="BK320" s="72" t="s">
        <v>73</v>
      </c>
      <c r="BL320" s="72" t="s">
        <v>74</v>
      </c>
      <c r="BM320" s="49">
        <v>18</v>
      </c>
      <c r="BN320" s="60"/>
      <c r="BO320" s="61">
        <v>48</v>
      </c>
      <c r="BP320" s="61"/>
      <c r="BQ320" s="79"/>
      <c r="BR320" s="62"/>
      <c r="BS320" s="74"/>
      <c r="BT320" s="72" t="s">
        <v>105</v>
      </c>
      <c r="BV320" s="38"/>
    </row>
    <row r="321" spans="1:74" ht="16.5" customHeight="1">
      <c r="A321" s="46">
        <v>1</v>
      </c>
      <c r="B321" s="46">
        <v>139</v>
      </c>
      <c r="C321" s="64" t="s">
        <v>602</v>
      </c>
      <c r="D321" s="48">
        <v>1</v>
      </c>
      <c r="E321" s="49" t="str">
        <f t="shared" si="19"/>
        <v>1351FMGM0711</v>
      </c>
      <c r="F321" s="50">
        <v>1351</v>
      </c>
      <c r="G321" s="74" t="s">
        <v>603</v>
      </c>
      <c r="H321" s="52" t="s">
        <v>302</v>
      </c>
      <c r="I321" s="53" t="s">
        <v>231</v>
      </c>
      <c r="J321" s="53"/>
      <c r="K321" s="53"/>
      <c r="L321" s="46">
        <v>1</v>
      </c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>
        <v>1</v>
      </c>
      <c r="X321" s="46"/>
      <c r="Y321" s="46"/>
      <c r="Z321" s="46"/>
      <c r="AA321" s="46"/>
      <c r="AB321" s="46"/>
      <c r="AC321" s="46"/>
      <c r="AD321" s="46"/>
      <c r="AE321" s="53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54">
        <v>110</v>
      </c>
      <c r="AQ321" s="55">
        <f>VLOOKUP(E321,'[1]LopHocPhan'!C$2:F$1412,4,FALSE)</f>
        <v>110</v>
      </c>
      <c r="AR321" s="56">
        <f t="shared" si="21"/>
        <v>0</v>
      </c>
      <c r="AS321" s="55"/>
      <c r="AT321" s="55"/>
      <c r="AU321" s="55">
        <f t="shared" si="22"/>
        <v>110</v>
      </c>
      <c r="AV321" s="57" t="s">
        <v>91</v>
      </c>
      <c r="AW321" s="55">
        <v>1</v>
      </c>
      <c r="AX321" s="55" t="s">
        <v>113</v>
      </c>
      <c r="AY321" s="58"/>
      <c r="AZ321" s="58" t="s">
        <v>506</v>
      </c>
      <c r="BA321" s="80"/>
      <c r="BB321" s="46"/>
      <c r="BC321" s="46"/>
      <c r="BD321" s="46"/>
      <c r="BE321" s="46"/>
      <c r="BF321" s="46"/>
      <c r="BG321" s="46"/>
      <c r="BH321" s="46"/>
      <c r="BI321" s="53" t="s">
        <v>115</v>
      </c>
      <c r="BJ321" s="46" t="s">
        <v>131</v>
      </c>
      <c r="BK321" s="58" t="s">
        <v>426</v>
      </c>
      <c r="BL321" s="58" t="s">
        <v>74</v>
      </c>
      <c r="BM321" s="48">
        <v>19</v>
      </c>
      <c r="BN321" s="60" t="s">
        <v>321</v>
      </c>
      <c r="BO321" s="36">
        <v>46</v>
      </c>
      <c r="BP321" s="61"/>
      <c r="BQ321" s="62"/>
      <c r="BR321" s="62"/>
      <c r="BS321" s="82"/>
      <c r="BT321" s="58" t="s">
        <v>75</v>
      </c>
      <c r="BV321" s="38"/>
    </row>
    <row r="322" spans="1:74" ht="16.5" customHeight="1">
      <c r="A322" s="46">
        <v>2</v>
      </c>
      <c r="B322" s="46">
        <v>140</v>
      </c>
      <c r="C322" s="64" t="s">
        <v>602</v>
      </c>
      <c r="D322" s="48">
        <v>1</v>
      </c>
      <c r="E322" s="49" t="str">
        <f t="shared" si="19"/>
        <v>1352FMGM0711</v>
      </c>
      <c r="F322" s="50">
        <v>1352</v>
      </c>
      <c r="G322" s="74" t="s">
        <v>603</v>
      </c>
      <c r="H322" s="52" t="s">
        <v>302</v>
      </c>
      <c r="I322" s="53" t="s">
        <v>231</v>
      </c>
      <c r="J322" s="53"/>
      <c r="K322" s="53"/>
      <c r="L322" s="46">
        <v>1</v>
      </c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>
        <v>1</v>
      </c>
      <c r="X322" s="46"/>
      <c r="Y322" s="46"/>
      <c r="Z322" s="46"/>
      <c r="AA322" s="46"/>
      <c r="AB322" s="46"/>
      <c r="AC322" s="46"/>
      <c r="AD322" s="46"/>
      <c r="AE322" s="53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54">
        <v>110</v>
      </c>
      <c r="AQ322" s="55">
        <f>VLOOKUP(E322,'[1]LopHocPhan'!C$2:F$1412,4,FALSE)</f>
        <v>110</v>
      </c>
      <c r="AR322" s="56">
        <f t="shared" si="21"/>
        <v>0</v>
      </c>
      <c r="AS322" s="55"/>
      <c r="AT322" s="55"/>
      <c r="AU322" s="55">
        <f t="shared" si="22"/>
        <v>110</v>
      </c>
      <c r="AV322" s="57" t="s">
        <v>102</v>
      </c>
      <c r="AW322" s="55">
        <v>3</v>
      </c>
      <c r="AX322" s="55" t="s">
        <v>534</v>
      </c>
      <c r="AY322" s="58"/>
      <c r="AZ322" s="58" t="s">
        <v>535</v>
      </c>
      <c r="BA322" s="46"/>
      <c r="BB322" s="46"/>
      <c r="BC322" s="46"/>
      <c r="BD322" s="46"/>
      <c r="BE322" s="46" t="s">
        <v>119</v>
      </c>
      <c r="BF322" s="46" t="s">
        <v>72</v>
      </c>
      <c r="BG322" s="46"/>
      <c r="BH322" s="46"/>
      <c r="BI322" s="46"/>
      <c r="BJ322" s="46"/>
      <c r="BK322" s="58" t="s">
        <v>431</v>
      </c>
      <c r="BL322" s="58" t="s">
        <v>74</v>
      </c>
      <c r="BM322" s="48">
        <v>19</v>
      </c>
      <c r="BN322" s="60" t="s">
        <v>321</v>
      </c>
      <c r="BO322" s="36">
        <v>46</v>
      </c>
      <c r="BP322" s="61"/>
      <c r="BQ322" s="62"/>
      <c r="BR322" s="62"/>
      <c r="BS322" s="82"/>
      <c r="BT322" s="58" t="s">
        <v>75</v>
      </c>
      <c r="BV322" s="38"/>
    </row>
    <row r="323" spans="1:74" ht="16.5" customHeight="1">
      <c r="A323" s="46">
        <v>3</v>
      </c>
      <c r="B323" s="46">
        <v>141</v>
      </c>
      <c r="C323" s="64" t="s">
        <v>602</v>
      </c>
      <c r="D323" s="48">
        <v>1</v>
      </c>
      <c r="E323" s="49" t="str">
        <f t="shared" si="19"/>
        <v>1353FMGM0711</v>
      </c>
      <c r="F323" s="50">
        <v>1353</v>
      </c>
      <c r="G323" s="74" t="s">
        <v>603</v>
      </c>
      <c r="H323" s="52" t="s">
        <v>302</v>
      </c>
      <c r="I323" s="53" t="s">
        <v>231</v>
      </c>
      <c r="J323" s="53"/>
      <c r="K323" s="53"/>
      <c r="L323" s="46">
        <v>1</v>
      </c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>
        <v>1</v>
      </c>
      <c r="X323" s="46"/>
      <c r="Y323" s="46"/>
      <c r="Z323" s="46"/>
      <c r="AA323" s="46"/>
      <c r="AB323" s="46"/>
      <c r="AC323" s="46"/>
      <c r="AD323" s="46"/>
      <c r="AE323" s="53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54">
        <v>60</v>
      </c>
      <c r="AQ323" s="55">
        <f>VLOOKUP(E323,'[1]LopHocPhan'!C$2:F$1412,4,FALSE)</f>
        <v>54</v>
      </c>
      <c r="AR323" s="56">
        <f t="shared" si="21"/>
        <v>6</v>
      </c>
      <c r="AS323" s="55"/>
      <c r="AT323" s="55"/>
      <c r="AU323" s="55">
        <f t="shared" si="22"/>
        <v>54</v>
      </c>
      <c r="AV323" s="57" t="s">
        <v>96</v>
      </c>
      <c r="AW323" s="55">
        <v>3</v>
      </c>
      <c r="AX323" s="55" t="s">
        <v>79</v>
      </c>
      <c r="AY323" s="58"/>
      <c r="AZ323" s="58"/>
      <c r="BA323" s="46"/>
      <c r="BB323" s="46"/>
      <c r="BC323" s="46"/>
      <c r="BD323" s="46"/>
      <c r="BE323" s="46"/>
      <c r="BF323" s="46"/>
      <c r="BG323" s="46"/>
      <c r="BH323" s="46"/>
      <c r="BI323" s="46" t="s">
        <v>119</v>
      </c>
      <c r="BJ323" s="70" t="s">
        <v>371</v>
      </c>
      <c r="BK323" s="58" t="s">
        <v>426</v>
      </c>
      <c r="BL323" s="58" t="s">
        <v>74</v>
      </c>
      <c r="BM323" s="48">
        <v>19</v>
      </c>
      <c r="BN323" s="60" t="s">
        <v>321</v>
      </c>
      <c r="BO323" s="36">
        <v>46</v>
      </c>
      <c r="BP323" s="61"/>
      <c r="BQ323" s="62"/>
      <c r="BR323" s="62"/>
      <c r="BS323" s="82"/>
      <c r="BT323" s="58" t="s">
        <v>75</v>
      </c>
      <c r="BV323" s="38"/>
    </row>
    <row r="324" spans="1:72" ht="22.5" customHeight="1">
      <c r="A324" s="46">
        <v>4</v>
      </c>
      <c r="B324" s="46">
        <v>381</v>
      </c>
      <c r="C324" s="47" t="s">
        <v>604</v>
      </c>
      <c r="D324" s="48">
        <v>2</v>
      </c>
      <c r="E324" s="49" t="str">
        <f t="shared" si="19"/>
        <v>1351ECOM1021</v>
      </c>
      <c r="F324" s="50">
        <v>1351</v>
      </c>
      <c r="G324" s="74" t="s">
        <v>605</v>
      </c>
      <c r="H324" s="52" t="s">
        <v>66</v>
      </c>
      <c r="I324" s="46" t="s">
        <v>90</v>
      </c>
      <c r="J324" s="53"/>
      <c r="K324" s="53"/>
      <c r="L324" s="46">
        <v>1</v>
      </c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53"/>
      <c r="AF324" s="46"/>
      <c r="AG324" s="46">
        <v>1</v>
      </c>
      <c r="AH324" s="46"/>
      <c r="AI324" s="46"/>
      <c r="AJ324" s="46"/>
      <c r="AK324" s="46"/>
      <c r="AL324" s="46"/>
      <c r="AM324" s="46"/>
      <c r="AN324" s="46"/>
      <c r="AO324" s="46"/>
      <c r="AP324" s="67">
        <v>123</v>
      </c>
      <c r="AQ324" s="55">
        <f>VLOOKUP(E324,'[1]LopHocPhan'!C$2:F$1412,4,FALSE)</f>
        <v>125</v>
      </c>
      <c r="AR324" s="56">
        <f t="shared" si="21"/>
        <v>-2</v>
      </c>
      <c r="AS324" s="55"/>
      <c r="AT324" s="55"/>
      <c r="AU324" s="55">
        <f t="shared" si="22"/>
        <v>125</v>
      </c>
      <c r="AV324" s="57" t="s">
        <v>173</v>
      </c>
      <c r="AW324" s="55">
        <v>4</v>
      </c>
      <c r="AX324" s="55" t="s">
        <v>106</v>
      </c>
      <c r="AY324" s="58"/>
      <c r="AZ324" s="72" t="s">
        <v>606</v>
      </c>
      <c r="BA324" s="46"/>
      <c r="BB324" s="46"/>
      <c r="BC324" s="46" t="s">
        <v>93</v>
      </c>
      <c r="BD324" s="46" t="s">
        <v>86</v>
      </c>
      <c r="BE324" s="46"/>
      <c r="BF324" s="46"/>
      <c r="BG324" s="46"/>
      <c r="BH324" s="46"/>
      <c r="BI324" s="46"/>
      <c r="BJ324" s="46"/>
      <c r="BK324" s="58" t="s">
        <v>73</v>
      </c>
      <c r="BL324" s="58" t="s">
        <v>87</v>
      </c>
      <c r="BM324" s="48">
        <v>19</v>
      </c>
      <c r="BN324" s="60" t="s">
        <v>95</v>
      </c>
      <c r="BO324" s="36">
        <v>46</v>
      </c>
      <c r="BP324" s="61"/>
      <c r="BQ324" s="62"/>
      <c r="BR324" s="62"/>
      <c r="BS324" s="63"/>
      <c r="BT324" s="58" t="s">
        <v>75</v>
      </c>
    </row>
    <row r="325" spans="1:72" ht="22.5" customHeight="1">
      <c r="A325" s="46">
        <v>5</v>
      </c>
      <c r="B325" s="46">
        <v>382</v>
      </c>
      <c r="C325" s="47" t="s">
        <v>604</v>
      </c>
      <c r="D325" s="48">
        <v>2</v>
      </c>
      <c r="E325" s="49" t="str">
        <f t="shared" si="19"/>
        <v>1352ECOM1021</v>
      </c>
      <c r="F325" s="50">
        <v>1352</v>
      </c>
      <c r="G325" s="74" t="s">
        <v>605</v>
      </c>
      <c r="H325" s="52" t="s">
        <v>66</v>
      </c>
      <c r="I325" s="46" t="s">
        <v>90</v>
      </c>
      <c r="J325" s="53"/>
      <c r="K325" s="53"/>
      <c r="L325" s="46">
        <v>1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53"/>
      <c r="AF325" s="46"/>
      <c r="AG325" s="46">
        <v>1</v>
      </c>
      <c r="AH325" s="46"/>
      <c r="AI325" s="46"/>
      <c r="AJ325" s="46"/>
      <c r="AK325" s="46"/>
      <c r="AL325" s="46"/>
      <c r="AM325" s="46"/>
      <c r="AN325" s="46"/>
      <c r="AO325" s="46"/>
      <c r="AP325" s="67">
        <v>123</v>
      </c>
      <c r="AQ325" s="55">
        <f>VLOOKUP(E325,'[1]LopHocPhan'!C$2:F$1412,4,FALSE)</f>
        <v>124</v>
      </c>
      <c r="AR325" s="56">
        <f t="shared" si="21"/>
        <v>-1</v>
      </c>
      <c r="AS325" s="55"/>
      <c r="AT325" s="55"/>
      <c r="AU325" s="55">
        <f t="shared" si="22"/>
        <v>124</v>
      </c>
      <c r="AV325" s="57" t="s">
        <v>175</v>
      </c>
      <c r="AW325" s="55">
        <v>4</v>
      </c>
      <c r="AX325" s="55" t="s">
        <v>106</v>
      </c>
      <c r="AY325" s="58"/>
      <c r="AZ325" s="58" t="s">
        <v>607</v>
      </c>
      <c r="BA325" s="46"/>
      <c r="BB325" s="46"/>
      <c r="BC325" s="46" t="s">
        <v>93</v>
      </c>
      <c r="BD325" s="46" t="s">
        <v>94</v>
      </c>
      <c r="BE325" s="46"/>
      <c r="BF325" s="46"/>
      <c r="BG325" s="46"/>
      <c r="BH325" s="46"/>
      <c r="BI325" s="46"/>
      <c r="BJ325" s="46"/>
      <c r="BK325" s="58" t="s">
        <v>73</v>
      </c>
      <c r="BL325" s="58" t="s">
        <v>87</v>
      </c>
      <c r="BM325" s="48">
        <v>19</v>
      </c>
      <c r="BN325" s="60" t="s">
        <v>95</v>
      </c>
      <c r="BO325" s="36">
        <v>46</v>
      </c>
      <c r="BP325" s="61"/>
      <c r="BQ325" s="62"/>
      <c r="BR325" s="62"/>
      <c r="BS325" s="63"/>
      <c r="BT325" s="58" t="s">
        <v>75</v>
      </c>
    </row>
    <row r="326" spans="1:74" ht="22.5" customHeight="1">
      <c r="A326" s="46">
        <v>6</v>
      </c>
      <c r="B326" s="46">
        <v>617</v>
      </c>
      <c r="C326" s="68" t="s">
        <v>608</v>
      </c>
      <c r="D326" s="49">
        <v>2</v>
      </c>
      <c r="E326" s="49" t="str">
        <f t="shared" si="19"/>
        <v>1351ECOM0111</v>
      </c>
      <c r="F326" s="76">
        <v>1351</v>
      </c>
      <c r="G326" s="70" t="s">
        <v>609</v>
      </c>
      <c r="H326" s="49" t="s">
        <v>66</v>
      </c>
      <c r="I326" s="69" t="s">
        <v>399</v>
      </c>
      <c r="J326" s="53"/>
      <c r="K326" s="53"/>
      <c r="L326" s="46"/>
      <c r="M326" s="69">
        <v>1</v>
      </c>
      <c r="N326" s="46"/>
      <c r="O326" s="46"/>
      <c r="P326" s="70"/>
      <c r="Q326" s="70"/>
      <c r="R326" s="70"/>
      <c r="S326" s="70"/>
      <c r="T326" s="70"/>
      <c r="U326" s="70">
        <v>1</v>
      </c>
      <c r="V326" s="70"/>
      <c r="W326" s="70"/>
      <c r="X326" s="70"/>
      <c r="Y326" s="70"/>
      <c r="Z326" s="70"/>
      <c r="AA326" s="70"/>
      <c r="AB326" s="70"/>
      <c r="AC326" s="70"/>
      <c r="AD326" s="70"/>
      <c r="AE326" s="69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>
        <v>125</v>
      </c>
      <c r="AQ326" s="55">
        <f>VLOOKUP(E326,'[1]LopHocPhan'!C$2:F$1412,4,FALSE)</f>
        <v>125</v>
      </c>
      <c r="AR326" s="56">
        <f t="shared" si="21"/>
        <v>0</v>
      </c>
      <c r="AS326" s="55" t="s">
        <v>610</v>
      </c>
      <c r="AT326" s="55"/>
      <c r="AU326" s="55">
        <v>120</v>
      </c>
      <c r="AV326" s="71" t="s">
        <v>91</v>
      </c>
      <c r="AW326" s="55">
        <v>4</v>
      </c>
      <c r="AX326" s="55" t="s">
        <v>141</v>
      </c>
      <c r="AY326" s="72"/>
      <c r="AZ326" s="72" t="s">
        <v>142</v>
      </c>
      <c r="BA326" s="70"/>
      <c r="BB326" s="70"/>
      <c r="BC326" s="70"/>
      <c r="BD326" s="70"/>
      <c r="BE326" s="70"/>
      <c r="BF326" s="70"/>
      <c r="BG326" s="70"/>
      <c r="BH326" s="70"/>
      <c r="BI326" s="70" t="s">
        <v>93</v>
      </c>
      <c r="BJ326" s="70" t="s">
        <v>137</v>
      </c>
      <c r="BK326" s="72" t="s">
        <v>73</v>
      </c>
      <c r="BL326" s="72" t="s">
        <v>74</v>
      </c>
      <c r="BM326" s="49">
        <v>19</v>
      </c>
      <c r="BN326" s="60"/>
      <c r="BO326" s="36">
        <v>47</v>
      </c>
      <c r="BP326" s="61"/>
      <c r="BQ326" s="62"/>
      <c r="BR326" s="62"/>
      <c r="BS326" s="74"/>
      <c r="BT326" s="72" t="s">
        <v>105</v>
      </c>
      <c r="BV326" s="38"/>
    </row>
    <row r="327" spans="1:74" ht="22.5" customHeight="1">
      <c r="A327" s="46">
        <v>7</v>
      </c>
      <c r="B327" s="46">
        <v>618</v>
      </c>
      <c r="C327" s="68" t="s">
        <v>608</v>
      </c>
      <c r="D327" s="49">
        <v>2</v>
      </c>
      <c r="E327" s="49" t="str">
        <f t="shared" si="19"/>
        <v>1352ECOM0111</v>
      </c>
      <c r="F327" s="76">
        <v>1352</v>
      </c>
      <c r="G327" s="70" t="s">
        <v>609</v>
      </c>
      <c r="H327" s="49" t="s">
        <v>66</v>
      </c>
      <c r="I327" s="69" t="s">
        <v>399</v>
      </c>
      <c r="J327" s="53"/>
      <c r="K327" s="53"/>
      <c r="L327" s="46"/>
      <c r="M327" s="69">
        <v>1</v>
      </c>
      <c r="N327" s="46"/>
      <c r="O327" s="46"/>
      <c r="P327" s="70"/>
      <c r="Q327" s="70"/>
      <c r="R327" s="70"/>
      <c r="S327" s="70"/>
      <c r="T327" s="70"/>
      <c r="U327" s="70">
        <v>1</v>
      </c>
      <c r="V327" s="70"/>
      <c r="W327" s="70"/>
      <c r="X327" s="70"/>
      <c r="Y327" s="70"/>
      <c r="Z327" s="70"/>
      <c r="AA327" s="70"/>
      <c r="AB327" s="70"/>
      <c r="AC327" s="70"/>
      <c r="AD327" s="70"/>
      <c r="AE327" s="69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>
        <v>125</v>
      </c>
      <c r="AQ327" s="55">
        <f>VLOOKUP(E327,'[1]LopHocPhan'!C$2:F$1412,4,FALSE)</f>
        <v>125</v>
      </c>
      <c r="AR327" s="56">
        <f t="shared" si="21"/>
        <v>0</v>
      </c>
      <c r="AS327" s="55" t="s">
        <v>611</v>
      </c>
      <c r="AT327" s="55"/>
      <c r="AU327" s="55">
        <v>130</v>
      </c>
      <c r="AV327" s="71" t="s">
        <v>91</v>
      </c>
      <c r="AW327" s="55">
        <v>4</v>
      </c>
      <c r="AX327" s="55" t="s">
        <v>612</v>
      </c>
      <c r="AY327" s="72"/>
      <c r="AZ327" s="72" t="s">
        <v>613</v>
      </c>
      <c r="BA327" s="70"/>
      <c r="BB327" s="70"/>
      <c r="BC327" s="70"/>
      <c r="BD327" s="70"/>
      <c r="BE327" s="70"/>
      <c r="BF327" s="70"/>
      <c r="BG327" s="70"/>
      <c r="BH327" s="70"/>
      <c r="BI327" s="70" t="s">
        <v>93</v>
      </c>
      <c r="BJ327" s="70" t="s">
        <v>158</v>
      </c>
      <c r="BK327" s="72" t="s">
        <v>73</v>
      </c>
      <c r="BL327" s="72" t="s">
        <v>74</v>
      </c>
      <c r="BM327" s="49">
        <v>19</v>
      </c>
      <c r="BN327" s="60"/>
      <c r="BO327" s="36">
        <v>47</v>
      </c>
      <c r="BP327" s="61"/>
      <c r="BQ327" s="62"/>
      <c r="BR327" s="62"/>
      <c r="BS327" s="103"/>
      <c r="BT327" s="72" t="s">
        <v>105</v>
      </c>
      <c r="BV327" s="38"/>
    </row>
    <row r="328" spans="1:74" ht="22.5" customHeight="1">
      <c r="A328" s="46">
        <v>8</v>
      </c>
      <c r="B328" s="46">
        <v>642</v>
      </c>
      <c r="C328" s="68" t="s">
        <v>608</v>
      </c>
      <c r="D328" s="49">
        <v>2</v>
      </c>
      <c r="E328" s="49" t="str">
        <f t="shared" si="19"/>
        <v>1353ECOM0111</v>
      </c>
      <c r="F328" s="76">
        <v>1353</v>
      </c>
      <c r="G328" s="70" t="s">
        <v>609</v>
      </c>
      <c r="H328" s="49" t="s">
        <v>66</v>
      </c>
      <c r="I328" s="70" t="s">
        <v>101</v>
      </c>
      <c r="J328" s="53"/>
      <c r="K328" s="53"/>
      <c r="L328" s="46"/>
      <c r="M328" s="69">
        <v>1</v>
      </c>
      <c r="N328" s="46"/>
      <c r="O328" s="46"/>
      <c r="P328" s="70"/>
      <c r="Q328" s="70"/>
      <c r="R328" s="70"/>
      <c r="S328" s="70"/>
      <c r="T328" s="70"/>
      <c r="U328" s="70"/>
      <c r="V328" s="70">
        <v>1</v>
      </c>
      <c r="W328" s="70"/>
      <c r="X328" s="70"/>
      <c r="Y328" s="70"/>
      <c r="Z328" s="70"/>
      <c r="AA328" s="70"/>
      <c r="AB328" s="70"/>
      <c r="AC328" s="70"/>
      <c r="AD328" s="70"/>
      <c r="AE328" s="69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>
        <v>120</v>
      </c>
      <c r="AQ328" s="55">
        <f>VLOOKUP(E328,'[1]LopHocPhan'!C$2:F$1412,4,FALSE)</f>
        <v>120</v>
      </c>
      <c r="AR328" s="56">
        <f t="shared" si="21"/>
        <v>0</v>
      </c>
      <c r="AS328" s="55"/>
      <c r="AT328" s="55"/>
      <c r="AU328" s="55">
        <f aca="true" t="shared" si="23" ref="AU328:AU335">AQ328</f>
        <v>120</v>
      </c>
      <c r="AV328" s="71" t="s">
        <v>166</v>
      </c>
      <c r="AW328" s="55">
        <v>2</v>
      </c>
      <c r="AX328" s="55" t="s">
        <v>106</v>
      </c>
      <c r="AY328" s="72"/>
      <c r="AZ328" s="72" t="s">
        <v>107</v>
      </c>
      <c r="BA328" s="70"/>
      <c r="BB328" s="70"/>
      <c r="BC328" s="70"/>
      <c r="BD328" s="70"/>
      <c r="BE328" s="70"/>
      <c r="BF328" s="70"/>
      <c r="BG328" s="70" t="s">
        <v>71</v>
      </c>
      <c r="BH328" s="70" t="s">
        <v>116</v>
      </c>
      <c r="BI328" s="70"/>
      <c r="BJ328" s="70"/>
      <c r="BK328" s="72" t="s">
        <v>73</v>
      </c>
      <c r="BL328" s="72" t="s">
        <v>74</v>
      </c>
      <c r="BM328" s="49">
        <v>19</v>
      </c>
      <c r="BN328" s="60"/>
      <c r="BO328" s="36">
        <v>47</v>
      </c>
      <c r="BP328" s="61"/>
      <c r="BQ328" s="62"/>
      <c r="BR328" s="62"/>
      <c r="BS328" s="74"/>
      <c r="BT328" s="72" t="s">
        <v>105</v>
      </c>
      <c r="BV328" s="38"/>
    </row>
    <row r="329" spans="1:74" ht="22.5" customHeight="1">
      <c r="A329" s="46">
        <v>9</v>
      </c>
      <c r="B329" s="46">
        <v>643</v>
      </c>
      <c r="C329" s="68" t="s">
        <v>608</v>
      </c>
      <c r="D329" s="49">
        <v>2</v>
      </c>
      <c r="E329" s="49" t="str">
        <f t="shared" si="19"/>
        <v>1354ECOM0111</v>
      </c>
      <c r="F329" s="76">
        <v>1354</v>
      </c>
      <c r="G329" s="70" t="s">
        <v>609</v>
      </c>
      <c r="H329" s="49" t="s">
        <v>66</v>
      </c>
      <c r="I329" s="70" t="s">
        <v>101</v>
      </c>
      <c r="J329" s="53"/>
      <c r="K329" s="53"/>
      <c r="L329" s="46"/>
      <c r="M329" s="69">
        <v>1</v>
      </c>
      <c r="N329" s="46"/>
      <c r="O329" s="46"/>
      <c r="P329" s="70"/>
      <c r="Q329" s="70"/>
      <c r="R329" s="70"/>
      <c r="S329" s="70"/>
      <c r="T329" s="70"/>
      <c r="U329" s="70"/>
      <c r="V329" s="70">
        <v>1</v>
      </c>
      <c r="W329" s="70"/>
      <c r="X329" s="70"/>
      <c r="Y329" s="70"/>
      <c r="Z329" s="70"/>
      <c r="AA329" s="70"/>
      <c r="AB329" s="70"/>
      <c r="AC329" s="70"/>
      <c r="AD329" s="70"/>
      <c r="AE329" s="69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>
        <v>120</v>
      </c>
      <c r="AQ329" s="55">
        <f>VLOOKUP(E329,'[1]LopHocPhan'!C$2:F$1412,4,FALSE)</f>
        <v>118</v>
      </c>
      <c r="AR329" s="56">
        <f t="shared" si="21"/>
        <v>2</v>
      </c>
      <c r="AS329" s="55"/>
      <c r="AT329" s="55"/>
      <c r="AU329" s="55">
        <f t="shared" si="23"/>
        <v>118</v>
      </c>
      <c r="AV329" s="71" t="s">
        <v>166</v>
      </c>
      <c r="AW329" s="55">
        <v>2</v>
      </c>
      <c r="AX329" s="55" t="s">
        <v>141</v>
      </c>
      <c r="AY329" s="72"/>
      <c r="AZ329" s="72" t="s">
        <v>614</v>
      </c>
      <c r="BA329" s="70"/>
      <c r="BB329" s="70"/>
      <c r="BC329" s="70"/>
      <c r="BD329" s="70"/>
      <c r="BE329" s="70"/>
      <c r="BF329" s="70"/>
      <c r="BG329" s="70" t="s">
        <v>71</v>
      </c>
      <c r="BH329" s="70" t="s">
        <v>287</v>
      </c>
      <c r="BI329" s="70"/>
      <c r="BJ329" s="70"/>
      <c r="BK329" s="72" t="s">
        <v>73</v>
      </c>
      <c r="BL329" s="72" t="s">
        <v>74</v>
      </c>
      <c r="BM329" s="49">
        <v>19</v>
      </c>
      <c r="BN329" s="60"/>
      <c r="BO329" s="36">
        <v>47</v>
      </c>
      <c r="BP329" s="61"/>
      <c r="BQ329" s="62"/>
      <c r="BR329" s="62"/>
      <c r="BS329" s="74"/>
      <c r="BT329" s="72" t="s">
        <v>105</v>
      </c>
      <c r="BV329" s="38"/>
    </row>
    <row r="330" spans="1:72" ht="22.5" customHeight="1">
      <c r="A330" s="46">
        <v>10</v>
      </c>
      <c r="B330" s="46">
        <v>670</v>
      </c>
      <c r="C330" s="68" t="s">
        <v>615</v>
      </c>
      <c r="D330" s="49">
        <v>3</v>
      </c>
      <c r="E330" s="49" t="str">
        <f aca="true" t="shared" si="24" ref="E330:E393">F330&amp;G330</f>
        <v>1351PCOM0111</v>
      </c>
      <c r="F330" s="101">
        <v>1351</v>
      </c>
      <c r="G330" s="70" t="s">
        <v>616</v>
      </c>
      <c r="H330" s="49" t="s">
        <v>111</v>
      </c>
      <c r="I330" s="69" t="s">
        <v>210</v>
      </c>
      <c r="J330" s="53"/>
      <c r="K330" s="53"/>
      <c r="L330" s="46"/>
      <c r="M330" s="69">
        <v>1</v>
      </c>
      <c r="N330" s="46"/>
      <c r="O330" s="46"/>
      <c r="P330" s="70"/>
      <c r="Q330" s="70"/>
      <c r="R330" s="70"/>
      <c r="S330" s="70"/>
      <c r="T330" s="70"/>
      <c r="U330" s="70"/>
      <c r="V330" s="70"/>
      <c r="W330" s="70"/>
      <c r="X330" s="70">
        <v>1</v>
      </c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>
        <v>110</v>
      </c>
      <c r="AQ330" s="55">
        <f>VLOOKUP(E330,'[1]LopHocPhan'!C$2:F$1412,4,FALSE)</f>
        <v>110</v>
      </c>
      <c r="AR330" s="56">
        <f t="shared" si="21"/>
        <v>0</v>
      </c>
      <c r="AS330" s="55"/>
      <c r="AT330" s="55"/>
      <c r="AU330" s="55">
        <f t="shared" si="23"/>
        <v>110</v>
      </c>
      <c r="AV330" s="71" t="s">
        <v>102</v>
      </c>
      <c r="AW330" s="55">
        <v>3</v>
      </c>
      <c r="AX330" s="55" t="s">
        <v>296</v>
      </c>
      <c r="AY330" s="72" t="s">
        <v>297</v>
      </c>
      <c r="AZ330" s="72"/>
      <c r="BA330" s="70"/>
      <c r="BB330" s="70"/>
      <c r="BC330" s="70"/>
      <c r="BD330" s="70"/>
      <c r="BE330" s="70" t="s">
        <v>119</v>
      </c>
      <c r="BF330" s="70" t="s">
        <v>116</v>
      </c>
      <c r="BG330" s="70"/>
      <c r="BH330" s="70"/>
      <c r="BI330" s="70"/>
      <c r="BJ330" s="70"/>
      <c r="BK330" s="72" t="s">
        <v>73</v>
      </c>
      <c r="BL330" s="72" t="s">
        <v>74</v>
      </c>
      <c r="BM330" s="49">
        <v>19</v>
      </c>
      <c r="BN330" s="60"/>
      <c r="BO330" s="36">
        <v>47</v>
      </c>
      <c r="BP330" s="61" t="s">
        <v>513</v>
      </c>
      <c r="BQ330" s="62"/>
      <c r="BR330" s="62"/>
      <c r="BS330" s="74"/>
      <c r="BT330" s="72" t="s">
        <v>105</v>
      </c>
    </row>
    <row r="331" spans="1:74" ht="22.5" customHeight="1">
      <c r="A331" s="46">
        <v>11</v>
      </c>
      <c r="B331" s="46">
        <v>703</v>
      </c>
      <c r="C331" s="68" t="s">
        <v>615</v>
      </c>
      <c r="D331" s="49">
        <v>3</v>
      </c>
      <c r="E331" s="49" t="str">
        <f t="shared" si="24"/>
        <v>1352PCOM0111</v>
      </c>
      <c r="F331" s="104" t="s">
        <v>488</v>
      </c>
      <c r="G331" s="70" t="s">
        <v>616</v>
      </c>
      <c r="H331" s="77" t="s">
        <v>111</v>
      </c>
      <c r="I331" s="69" t="s">
        <v>617</v>
      </c>
      <c r="J331" s="53"/>
      <c r="K331" s="53"/>
      <c r="L331" s="46"/>
      <c r="M331" s="69"/>
      <c r="N331" s="46">
        <v>1</v>
      </c>
      <c r="O331" s="46"/>
      <c r="P331" s="70">
        <v>1</v>
      </c>
      <c r="Q331" s="70"/>
      <c r="R331" s="70">
        <v>1</v>
      </c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69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8">
        <v>120</v>
      </c>
      <c r="AQ331" s="55">
        <f>VLOOKUP(E331,'[1]LopHocPhan'!C$2:F$1412,4,FALSE)</f>
        <v>120</v>
      </c>
      <c r="AR331" s="56">
        <f t="shared" si="21"/>
        <v>0</v>
      </c>
      <c r="AS331" s="55"/>
      <c r="AT331" s="55"/>
      <c r="AU331" s="55">
        <f t="shared" si="23"/>
        <v>120</v>
      </c>
      <c r="AV331" s="71" t="s">
        <v>91</v>
      </c>
      <c r="AW331" s="55">
        <v>2</v>
      </c>
      <c r="AX331" s="55" t="s">
        <v>296</v>
      </c>
      <c r="AY331" s="72" t="s">
        <v>297</v>
      </c>
      <c r="AZ331" s="72"/>
      <c r="BA331" s="70"/>
      <c r="BB331" s="70"/>
      <c r="BC331" s="70"/>
      <c r="BD331" s="70"/>
      <c r="BE331" s="70"/>
      <c r="BF331" s="70"/>
      <c r="BG331" s="70"/>
      <c r="BH331" s="70"/>
      <c r="BI331" s="46" t="s">
        <v>119</v>
      </c>
      <c r="BJ331" s="70" t="s">
        <v>287</v>
      </c>
      <c r="BK331" s="72" t="s">
        <v>73</v>
      </c>
      <c r="BL331" s="72" t="s">
        <v>74</v>
      </c>
      <c r="BM331" s="49">
        <v>19</v>
      </c>
      <c r="BN331" s="60"/>
      <c r="BO331" s="61">
        <v>48</v>
      </c>
      <c r="BP331" s="61" t="s">
        <v>513</v>
      </c>
      <c r="BQ331" s="79"/>
      <c r="BR331" s="62"/>
      <c r="BS331" s="74"/>
      <c r="BT331" s="72" t="s">
        <v>105</v>
      </c>
      <c r="BV331" s="38"/>
    </row>
    <row r="332" spans="1:74" ht="22.5" customHeight="1">
      <c r="A332" s="46">
        <v>12</v>
      </c>
      <c r="B332" s="46">
        <v>704</v>
      </c>
      <c r="C332" s="68" t="s">
        <v>615</v>
      </c>
      <c r="D332" s="49">
        <v>3</v>
      </c>
      <c r="E332" s="49" t="str">
        <f t="shared" si="24"/>
        <v>1363PCOM0111</v>
      </c>
      <c r="F332" s="101">
        <v>1363</v>
      </c>
      <c r="G332" s="70" t="s">
        <v>616</v>
      </c>
      <c r="H332" s="77" t="s">
        <v>111</v>
      </c>
      <c r="I332" s="69" t="s">
        <v>617</v>
      </c>
      <c r="J332" s="53"/>
      <c r="K332" s="53"/>
      <c r="L332" s="46"/>
      <c r="M332" s="69"/>
      <c r="N332" s="46">
        <v>1</v>
      </c>
      <c r="O332" s="46"/>
      <c r="P332" s="70">
        <v>1</v>
      </c>
      <c r="Q332" s="70"/>
      <c r="R332" s="70">
        <v>1</v>
      </c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69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8">
        <v>150</v>
      </c>
      <c r="AQ332" s="55">
        <f>VLOOKUP(E332,'[1]LopHocPhan'!C$2:F$1412,4,FALSE)</f>
        <v>134</v>
      </c>
      <c r="AR332" s="56">
        <f t="shared" si="21"/>
        <v>16</v>
      </c>
      <c r="AS332" s="55"/>
      <c r="AT332" s="55"/>
      <c r="AU332" s="55">
        <f t="shared" si="23"/>
        <v>134</v>
      </c>
      <c r="AV332" s="71" t="s">
        <v>91</v>
      </c>
      <c r="AW332" s="55">
        <v>3</v>
      </c>
      <c r="AX332" s="55" t="s">
        <v>296</v>
      </c>
      <c r="AY332" s="72" t="s">
        <v>297</v>
      </c>
      <c r="AZ332" s="72"/>
      <c r="BA332" s="70"/>
      <c r="BB332" s="70"/>
      <c r="BC332" s="70"/>
      <c r="BD332" s="70"/>
      <c r="BE332" s="70"/>
      <c r="BF332" s="70"/>
      <c r="BG332" s="70"/>
      <c r="BH332" s="70"/>
      <c r="BI332" s="46" t="s">
        <v>119</v>
      </c>
      <c r="BJ332" s="70" t="s">
        <v>81</v>
      </c>
      <c r="BK332" s="72" t="s">
        <v>73</v>
      </c>
      <c r="BL332" s="72" t="s">
        <v>74</v>
      </c>
      <c r="BM332" s="49">
        <v>19</v>
      </c>
      <c r="BN332" s="60"/>
      <c r="BO332" s="61">
        <v>48</v>
      </c>
      <c r="BP332" s="61" t="s">
        <v>513</v>
      </c>
      <c r="BQ332" s="79"/>
      <c r="BR332" s="62"/>
      <c r="BS332" s="74"/>
      <c r="BT332" s="72" t="s">
        <v>105</v>
      </c>
      <c r="BV332" s="38"/>
    </row>
    <row r="333" spans="1:74" ht="22.5" customHeight="1">
      <c r="A333" s="46">
        <v>13</v>
      </c>
      <c r="B333" s="46">
        <v>727</v>
      </c>
      <c r="C333" s="68" t="s">
        <v>615</v>
      </c>
      <c r="D333" s="49">
        <v>3</v>
      </c>
      <c r="E333" s="49" t="str">
        <f t="shared" si="24"/>
        <v>1353PCOM0111</v>
      </c>
      <c r="F333" s="104" t="s">
        <v>489</v>
      </c>
      <c r="G333" s="70" t="s">
        <v>616</v>
      </c>
      <c r="H333" s="77" t="s">
        <v>111</v>
      </c>
      <c r="I333" s="69" t="s">
        <v>128</v>
      </c>
      <c r="J333" s="53"/>
      <c r="K333" s="53"/>
      <c r="L333" s="46"/>
      <c r="M333" s="69"/>
      <c r="N333" s="46">
        <v>1</v>
      </c>
      <c r="O333" s="46"/>
      <c r="P333" s="70"/>
      <c r="Q333" s="70"/>
      <c r="R333" s="70"/>
      <c r="S333" s="70">
        <v>1</v>
      </c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69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8">
        <v>110</v>
      </c>
      <c r="AQ333" s="55">
        <f>VLOOKUP(E333,'[1]LopHocPhan'!C$2:F$1412,4,FALSE)</f>
        <v>110</v>
      </c>
      <c r="AR333" s="56">
        <f t="shared" si="21"/>
        <v>0</v>
      </c>
      <c r="AS333" s="55"/>
      <c r="AT333" s="55"/>
      <c r="AU333" s="55">
        <f t="shared" si="23"/>
        <v>110</v>
      </c>
      <c r="AV333" s="71" t="s">
        <v>183</v>
      </c>
      <c r="AW333" s="55">
        <v>2</v>
      </c>
      <c r="AX333" s="55" t="s">
        <v>296</v>
      </c>
      <c r="AY333" s="72" t="s">
        <v>297</v>
      </c>
      <c r="AZ333" s="72"/>
      <c r="BA333" s="46" t="s">
        <v>71</v>
      </c>
      <c r="BB333" s="70" t="s">
        <v>318</v>
      </c>
      <c r="BC333" s="70"/>
      <c r="BD333" s="70"/>
      <c r="BE333" s="46" t="s">
        <v>71</v>
      </c>
      <c r="BF333" s="70" t="s">
        <v>116</v>
      </c>
      <c r="BG333" s="70"/>
      <c r="BH333" s="70"/>
      <c r="BI333" s="70"/>
      <c r="BJ333" s="70"/>
      <c r="BK333" s="72" t="s">
        <v>73</v>
      </c>
      <c r="BL333" s="72" t="s">
        <v>132</v>
      </c>
      <c r="BM333" s="49">
        <v>19</v>
      </c>
      <c r="BN333" s="60" t="s">
        <v>117</v>
      </c>
      <c r="BO333" s="61">
        <v>48</v>
      </c>
      <c r="BP333" s="61" t="s">
        <v>513</v>
      </c>
      <c r="BQ333" s="79"/>
      <c r="BR333" s="62"/>
      <c r="BS333" s="74"/>
      <c r="BT333" s="72" t="s">
        <v>105</v>
      </c>
      <c r="BV333" s="38"/>
    </row>
    <row r="334" spans="1:74" ht="22.5" customHeight="1">
      <c r="A334" s="46">
        <v>14</v>
      </c>
      <c r="B334" s="46">
        <v>728</v>
      </c>
      <c r="C334" s="68" t="s">
        <v>615</v>
      </c>
      <c r="D334" s="49">
        <v>3</v>
      </c>
      <c r="E334" s="49" t="str">
        <f t="shared" si="24"/>
        <v>1364PCOM0111</v>
      </c>
      <c r="F334" s="101">
        <v>1364</v>
      </c>
      <c r="G334" s="70" t="s">
        <v>616</v>
      </c>
      <c r="H334" s="77" t="s">
        <v>111</v>
      </c>
      <c r="I334" s="69" t="s">
        <v>128</v>
      </c>
      <c r="J334" s="53"/>
      <c r="K334" s="53"/>
      <c r="L334" s="46"/>
      <c r="M334" s="69"/>
      <c r="N334" s="46">
        <v>1</v>
      </c>
      <c r="O334" s="46"/>
      <c r="P334" s="70"/>
      <c r="Q334" s="70"/>
      <c r="R334" s="70"/>
      <c r="S334" s="70">
        <v>1</v>
      </c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69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8">
        <v>110</v>
      </c>
      <c r="AQ334" s="55">
        <f>VLOOKUP(E334,'[1]LopHocPhan'!C$2:F$1412,4,FALSE)</f>
        <v>110</v>
      </c>
      <c r="AR334" s="56">
        <f t="shared" si="21"/>
        <v>0</v>
      </c>
      <c r="AS334" s="55"/>
      <c r="AT334" s="55"/>
      <c r="AU334" s="55">
        <f t="shared" si="23"/>
        <v>110</v>
      </c>
      <c r="AV334" s="71" t="s">
        <v>183</v>
      </c>
      <c r="AW334" s="55">
        <v>3</v>
      </c>
      <c r="AX334" s="55" t="s">
        <v>296</v>
      </c>
      <c r="AY334" s="72" t="s">
        <v>297</v>
      </c>
      <c r="AZ334" s="72"/>
      <c r="BA334" s="46" t="s">
        <v>71</v>
      </c>
      <c r="BB334" s="70" t="s">
        <v>131</v>
      </c>
      <c r="BC334" s="70"/>
      <c r="BD334" s="70"/>
      <c r="BE334" s="46" t="s">
        <v>71</v>
      </c>
      <c r="BF334" s="70" t="s">
        <v>287</v>
      </c>
      <c r="BG334" s="70"/>
      <c r="BH334" s="70"/>
      <c r="BI334" s="70"/>
      <c r="BJ334" s="70"/>
      <c r="BK334" s="72" t="s">
        <v>73</v>
      </c>
      <c r="BL334" s="72" t="s">
        <v>132</v>
      </c>
      <c r="BM334" s="49">
        <v>19</v>
      </c>
      <c r="BN334" s="60" t="s">
        <v>117</v>
      </c>
      <c r="BO334" s="61">
        <v>48</v>
      </c>
      <c r="BP334" s="61" t="s">
        <v>513</v>
      </c>
      <c r="BQ334" s="79"/>
      <c r="BR334" s="62"/>
      <c r="BS334" s="74"/>
      <c r="BT334" s="72" t="s">
        <v>105</v>
      </c>
      <c r="BV334" s="38"/>
    </row>
    <row r="335" spans="1:74" ht="22.5" customHeight="1">
      <c r="A335" s="46">
        <v>15</v>
      </c>
      <c r="B335" s="46">
        <v>729</v>
      </c>
      <c r="C335" s="68" t="s">
        <v>615</v>
      </c>
      <c r="D335" s="49">
        <v>3</v>
      </c>
      <c r="E335" s="49" t="str">
        <f t="shared" si="24"/>
        <v>1354PCOM0111</v>
      </c>
      <c r="F335" s="104" t="s">
        <v>545</v>
      </c>
      <c r="G335" s="70" t="s">
        <v>616</v>
      </c>
      <c r="H335" s="77" t="s">
        <v>111</v>
      </c>
      <c r="I335" s="69" t="s">
        <v>128</v>
      </c>
      <c r="J335" s="53"/>
      <c r="K335" s="53"/>
      <c r="L335" s="46"/>
      <c r="M335" s="69"/>
      <c r="N335" s="46">
        <v>1</v>
      </c>
      <c r="O335" s="46"/>
      <c r="P335" s="70"/>
      <c r="Q335" s="70"/>
      <c r="R335" s="70"/>
      <c r="S335" s="70">
        <v>1</v>
      </c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69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8">
        <v>110</v>
      </c>
      <c r="AQ335" s="55">
        <f>VLOOKUP(E335,'[1]LopHocPhan'!C$2:F$1412,4,FALSE)</f>
        <v>101</v>
      </c>
      <c r="AR335" s="56">
        <f t="shared" si="21"/>
        <v>9</v>
      </c>
      <c r="AS335" s="55"/>
      <c r="AT335" s="55"/>
      <c r="AU335" s="55">
        <f t="shared" si="23"/>
        <v>101</v>
      </c>
      <c r="AV335" s="71" t="s">
        <v>183</v>
      </c>
      <c r="AW335" s="55">
        <v>5</v>
      </c>
      <c r="AX335" s="55" t="s">
        <v>296</v>
      </c>
      <c r="AY335" s="72" t="s">
        <v>297</v>
      </c>
      <c r="AZ335" s="58"/>
      <c r="BA335" s="46" t="s">
        <v>71</v>
      </c>
      <c r="BB335" s="70" t="s">
        <v>135</v>
      </c>
      <c r="BC335" s="70"/>
      <c r="BD335" s="70"/>
      <c r="BE335" s="46" t="s">
        <v>71</v>
      </c>
      <c r="BF335" s="70" t="s">
        <v>318</v>
      </c>
      <c r="BG335" s="70"/>
      <c r="BH335" s="70"/>
      <c r="BI335" s="70"/>
      <c r="BJ335" s="70"/>
      <c r="BK335" s="72" t="s">
        <v>73</v>
      </c>
      <c r="BL335" s="72" t="s">
        <v>132</v>
      </c>
      <c r="BM335" s="49">
        <v>19</v>
      </c>
      <c r="BN335" s="60" t="s">
        <v>117</v>
      </c>
      <c r="BO335" s="61">
        <v>48</v>
      </c>
      <c r="BP335" s="61" t="s">
        <v>513</v>
      </c>
      <c r="BQ335" s="79"/>
      <c r="BR335" s="62"/>
      <c r="BS335" s="74"/>
      <c r="BT335" s="72" t="s">
        <v>105</v>
      </c>
      <c r="BV335" s="38"/>
    </row>
    <row r="336" spans="1:74" ht="22.5" customHeight="1">
      <c r="A336" s="46">
        <v>16</v>
      </c>
      <c r="B336" s="46">
        <v>805</v>
      </c>
      <c r="C336" s="81" t="s">
        <v>615</v>
      </c>
      <c r="D336" s="70">
        <v>3</v>
      </c>
      <c r="E336" s="49" t="str">
        <f t="shared" si="24"/>
        <v>1365PCOM0111</v>
      </c>
      <c r="F336" s="101">
        <v>1365</v>
      </c>
      <c r="G336" s="70" t="s">
        <v>616</v>
      </c>
      <c r="H336" s="77" t="s">
        <v>111</v>
      </c>
      <c r="I336" s="69" t="s">
        <v>618</v>
      </c>
      <c r="J336" s="53"/>
      <c r="K336" s="53"/>
      <c r="L336" s="46"/>
      <c r="M336" s="69"/>
      <c r="N336" s="46">
        <v>1</v>
      </c>
      <c r="O336" s="46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69"/>
      <c r="AF336" s="70">
        <v>1</v>
      </c>
      <c r="AG336" s="70"/>
      <c r="AH336" s="70"/>
      <c r="AI336" s="70"/>
      <c r="AJ336" s="70"/>
      <c r="AK336" s="70"/>
      <c r="AL336" s="70"/>
      <c r="AM336" s="70"/>
      <c r="AN336" s="70"/>
      <c r="AO336" s="70"/>
      <c r="AP336" s="78">
        <v>120</v>
      </c>
      <c r="AQ336" s="55">
        <f>VLOOKUP(E336,'[1]LopHocPhan'!C$2:F$1412,4,FALSE)</f>
        <v>120</v>
      </c>
      <c r="AR336" s="55"/>
      <c r="AS336" s="55" t="s">
        <v>619</v>
      </c>
      <c r="AT336" s="55"/>
      <c r="AU336" s="55">
        <v>100</v>
      </c>
      <c r="AV336" s="71" t="s">
        <v>123</v>
      </c>
      <c r="AW336" s="55">
        <v>2</v>
      </c>
      <c r="AX336" s="55" t="s">
        <v>296</v>
      </c>
      <c r="AY336" s="72" t="s">
        <v>297</v>
      </c>
      <c r="AZ336" s="72"/>
      <c r="BA336" s="46" t="s">
        <v>115</v>
      </c>
      <c r="BB336" s="70" t="s">
        <v>116</v>
      </c>
      <c r="BC336" s="70"/>
      <c r="BD336" s="70"/>
      <c r="BE336" s="70"/>
      <c r="BF336" s="70"/>
      <c r="BG336" s="70"/>
      <c r="BH336" s="70"/>
      <c r="BI336" s="70"/>
      <c r="BJ336" s="70"/>
      <c r="BK336" s="72" t="s">
        <v>73</v>
      </c>
      <c r="BL336" s="72" t="s">
        <v>87</v>
      </c>
      <c r="BM336" s="49">
        <v>19</v>
      </c>
      <c r="BN336" s="60"/>
      <c r="BO336" s="61">
        <v>48</v>
      </c>
      <c r="BP336" s="61" t="s">
        <v>513</v>
      </c>
      <c r="BQ336" s="79"/>
      <c r="BR336" s="62"/>
      <c r="BS336" s="74"/>
      <c r="BT336" s="72" t="s">
        <v>105</v>
      </c>
      <c r="BV336" s="38"/>
    </row>
    <row r="337" spans="1:74" ht="22.5" customHeight="1">
      <c r="A337" s="46">
        <v>17</v>
      </c>
      <c r="B337" s="46">
        <v>806</v>
      </c>
      <c r="C337" s="81" t="s">
        <v>615</v>
      </c>
      <c r="D337" s="70">
        <v>3</v>
      </c>
      <c r="E337" s="49" t="str">
        <f t="shared" si="24"/>
        <v>1355PCOM0111</v>
      </c>
      <c r="F337" s="104" t="s">
        <v>549</v>
      </c>
      <c r="G337" s="70" t="s">
        <v>616</v>
      </c>
      <c r="H337" s="77" t="s">
        <v>111</v>
      </c>
      <c r="I337" s="69" t="s">
        <v>618</v>
      </c>
      <c r="J337" s="53"/>
      <c r="K337" s="53"/>
      <c r="L337" s="46"/>
      <c r="M337" s="69"/>
      <c r="N337" s="46">
        <v>1</v>
      </c>
      <c r="O337" s="46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69"/>
      <c r="AF337" s="70">
        <v>1</v>
      </c>
      <c r="AG337" s="70"/>
      <c r="AH337" s="70"/>
      <c r="AI337" s="70"/>
      <c r="AJ337" s="70"/>
      <c r="AK337" s="70"/>
      <c r="AL337" s="70"/>
      <c r="AM337" s="70"/>
      <c r="AN337" s="70"/>
      <c r="AO337" s="70"/>
      <c r="AP337" s="78">
        <v>65</v>
      </c>
      <c r="AQ337" s="55">
        <f>VLOOKUP(E337,'[1]LopHocPhan'!C$2:F$1412,4,FALSE)</f>
        <v>65</v>
      </c>
      <c r="AR337" s="56">
        <f aca="true" t="shared" si="25" ref="AR337:AR345">AP337-AQ337</f>
        <v>0</v>
      </c>
      <c r="AS337" s="55"/>
      <c r="AT337" s="55"/>
      <c r="AU337" s="55">
        <f aca="true" t="shared" si="26" ref="AU337:AU345">AQ337</f>
        <v>65</v>
      </c>
      <c r="AV337" s="71" t="s">
        <v>123</v>
      </c>
      <c r="AW337" s="55">
        <v>3</v>
      </c>
      <c r="AX337" s="55" t="s">
        <v>296</v>
      </c>
      <c r="AY337" s="72" t="s">
        <v>297</v>
      </c>
      <c r="AZ337" s="72"/>
      <c r="BA337" s="70"/>
      <c r="BB337" s="70"/>
      <c r="BC337" s="70"/>
      <c r="BD337" s="70"/>
      <c r="BE337" s="46" t="s">
        <v>119</v>
      </c>
      <c r="BF337" s="70" t="s">
        <v>313</v>
      </c>
      <c r="BG337" s="70"/>
      <c r="BH337" s="70"/>
      <c r="BI337" s="70"/>
      <c r="BJ337" s="70"/>
      <c r="BK337" s="72" t="s">
        <v>73</v>
      </c>
      <c r="BL337" s="72" t="s">
        <v>74</v>
      </c>
      <c r="BM337" s="49">
        <v>19</v>
      </c>
      <c r="BN337" s="60"/>
      <c r="BO337" s="61">
        <v>48</v>
      </c>
      <c r="BP337" s="61" t="s">
        <v>513</v>
      </c>
      <c r="BQ337" s="79"/>
      <c r="BR337" s="62"/>
      <c r="BS337" s="74"/>
      <c r="BT337" s="72" t="s">
        <v>105</v>
      </c>
      <c r="BV337" s="38"/>
    </row>
    <row r="338" spans="1:74" ht="22.5" customHeight="1">
      <c r="A338" s="46">
        <v>18</v>
      </c>
      <c r="B338" s="46">
        <v>873</v>
      </c>
      <c r="C338" s="68" t="s">
        <v>615</v>
      </c>
      <c r="D338" s="49">
        <v>3</v>
      </c>
      <c r="E338" s="49" t="str">
        <f t="shared" si="24"/>
        <v>1366PCOM0111</v>
      </c>
      <c r="F338" s="101">
        <v>1366</v>
      </c>
      <c r="G338" s="70" t="s">
        <v>616</v>
      </c>
      <c r="H338" s="77" t="s">
        <v>111</v>
      </c>
      <c r="I338" s="69" t="s">
        <v>620</v>
      </c>
      <c r="J338" s="53"/>
      <c r="K338" s="53"/>
      <c r="L338" s="46"/>
      <c r="M338" s="69"/>
      <c r="N338" s="46">
        <v>1</v>
      </c>
      <c r="O338" s="46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>
        <v>1</v>
      </c>
      <c r="AA338" s="70"/>
      <c r="AB338" s="70"/>
      <c r="AC338" s="70"/>
      <c r="AD338" s="70"/>
      <c r="AE338" s="69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8">
        <v>60</v>
      </c>
      <c r="AQ338" s="55">
        <f>VLOOKUP(E338,'[1]LopHocPhan'!C$2:F$1412,4,FALSE)</f>
        <v>60</v>
      </c>
      <c r="AR338" s="56">
        <f t="shared" si="25"/>
        <v>0</v>
      </c>
      <c r="AS338" s="55"/>
      <c r="AT338" s="55"/>
      <c r="AU338" s="55">
        <f t="shared" si="26"/>
        <v>60</v>
      </c>
      <c r="AV338" s="71" t="s">
        <v>175</v>
      </c>
      <c r="AW338" s="55">
        <v>5</v>
      </c>
      <c r="AX338" s="55" t="s">
        <v>296</v>
      </c>
      <c r="AY338" s="72" t="s">
        <v>297</v>
      </c>
      <c r="AZ338" s="72"/>
      <c r="BA338" s="70"/>
      <c r="BB338" s="70"/>
      <c r="BC338" s="46" t="s">
        <v>115</v>
      </c>
      <c r="BD338" s="70" t="s">
        <v>180</v>
      </c>
      <c r="BE338" s="70"/>
      <c r="BF338" s="70"/>
      <c r="BG338" s="70"/>
      <c r="BH338" s="70"/>
      <c r="BI338" s="70"/>
      <c r="BJ338" s="70"/>
      <c r="BK338" s="72" t="s">
        <v>73</v>
      </c>
      <c r="BL338" s="58" t="s">
        <v>87</v>
      </c>
      <c r="BM338" s="49">
        <v>19</v>
      </c>
      <c r="BN338" s="60"/>
      <c r="BO338" s="61">
        <v>48</v>
      </c>
      <c r="BP338" s="61" t="s">
        <v>513</v>
      </c>
      <c r="BQ338" s="79"/>
      <c r="BR338" s="62"/>
      <c r="BS338" s="74"/>
      <c r="BT338" s="72" t="s">
        <v>105</v>
      </c>
      <c r="BV338" s="38"/>
    </row>
    <row r="339" spans="1:74" ht="22.5" customHeight="1">
      <c r="A339" s="46">
        <v>19</v>
      </c>
      <c r="B339" s="46">
        <v>874</v>
      </c>
      <c r="C339" s="68" t="s">
        <v>615</v>
      </c>
      <c r="D339" s="49">
        <v>3</v>
      </c>
      <c r="E339" s="49" t="str">
        <f t="shared" si="24"/>
        <v>1356PCOM0111</v>
      </c>
      <c r="F339" s="104" t="s">
        <v>589</v>
      </c>
      <c r="G339" s="70" t="s">
        <v>616</v>
      </c>
      <c r="H339" s="77" t="s">
        <v>111</v>
      </c>
      <c r="I339" s="69" t="s">
        <v>620</v>
      </c>
      <c r="J339" s="53"/>
      <c r="K339" s="53"/>
      <c r="L339" s="46"/>
      <c r="M339" s="69"/>
      <c r="N339" s="46">
        <v>1</v>
      </c>
      <c r="O339" s="46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>
        <v>1</v>
      </c>
      <c r="AA339" s="70"/>
      <c r="AB339" s="70"/>
      <c r="AC339" s="70"/>
      <c r="AD339" s="70"/>
      <c r="AE339" s="69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8">
        <v>60</v>
      </c>
      <c r="AQ339" s="55">
        <f>VLOOKUP(E339,'[1]LopHocPhan'!C$2:F$1412,4,FALSE)</f>
        <v>60</v>
      </c>
      <c r="AR339" s="56">
        <f t="shared" si="25"/>
        <v>0</v>
      </c>
      <c r="AS339" s="55"/>
      <c r="AT339" s="55"/>
      <c r="AU339" s="55">
        <f t="shared" si="26"/>
        <v>60</v>
      </c>
      <c r="AV339" s="71" t="s">
        <v>175</v>
      </c>
      <c r="AW339" s="55">
        <v>5</v>
      </c>
      <c r="AX339" s="55" t="s">
        <v>296</v>
      </c>
      <c r="AY339" s="72" t="s">
        <v>297</v>
      </c>
      <c r="AZ339" s="72"/>
      <c r="BA339" s="70"/>
      <c r="BB339" s="70"/>
      <c r="BC339" s="46" t="s">
        <v>115</v>
      </c>
      <c r="BD339" s="70" t="s">
        <v>184</v>
      </c>
      <c r="BE339" s="70"/>
      <c r="BF339" s="70"/>
      <c r="BG339" s="70"/>
      <c r="BH339" s="70"/>
      <c r="BI339" s="70"/>
      <c r="BJ339" s="70"/>
      <c r="BK339" s="72" t="s">
        <v>73</v>
      </c>
      <c r="BL339" s="58" t="s">
        <v>87</v>
      </c>
      <c r="BM339" s="49">
        <v>19</v>
      </c>
      <c r="BN339" s="60"/>
      <c r="BO339" s="61">
        <v>48</v>
      </c>
      <c r="BP339" s="61" t="s">
        <v>513</v>
      </c>
      <c r="BQ339" s="79"/>
      <c r="BR339" s="62"/>
      <c r="BS339" s="74"/>
      <c r="BT339" s="72" t="s">
        <v>105</v>
      </c>
      <c r="BV339" s="38"/>
    </row>
    <row r="340" spans="1:74" ht="22.5" customHeight="1">
      <c r="A340" s="46">
        <v>20</v>
      </c>
      <c r="B340" s="46">
        <v>875</v>
      </c>
      <c r="C340" s="68" t="s">
        <v>615</v>
      </c>
      <c r="D340" s="49">
        <v>3</v>
      </c>
      <c r="E340" s="49" t="str">
        <f t="shared" si="24"/>
        <v>1367PCOM0111</v>
      </c>
      <c r="F340" s="101">
        <v>1367</v>
      </c>
      <c r="G340" s="70" t="s">
        <v>616</v>
      </c>
      <c r="H340" s="77" t="s">
        <v>111</v>
      </c>
      <c r="I340" s="69" t="s">
        <v>620</v>
      </c>
      <c r="J340" s="53"/>
      <c r="K340" s="53"/>
      <c r="L340" s="46"/>
      <c r="M340" s="69"/>
      <c r="N340" s="46">
        <v>1</v>
      </c>
      <c r="O340" s="46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>
        <v>1</v>
      </c>
      <c r="AA340" s="70"/>
      <c r="AB340" s="70"/>
      <c r="AC340" s="70"/>
      <c r="AD340" s="70"/>
      <c r="AE340" s="69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8">
        <v>60</v>
      </c>
      <c r="AQ340" s="55">
        <f>VLOOKUP(E340,'[1]LopHocPhan'!C$2:F$1412,4,FALSE)</f>
        <v>49</v>
      </c>
      <c r="AR340" s="56">
        <f t="shared" si="25"/>
        <v>11</v>
      </c>
      <c r="AS340" s="55"/>
      <c r="AT340" s="55"/>
      <c r="AU340" s="55">
        <f t="shared" si="26"/>
        <v>49</v>
      </c>
      <c r="AV340" s="71" t="s">
        <v>175</v>
      </c>
      <c r="AW340" s="55">
        <v>6</v>
      </c>
      <c r="AX340" s="55" t="s">
        <v>296</v>
      </c>
      <c r="AY340" s="72" t="s">
        <v>297</v>
      </c>
      <c r="AZ340" s="72"/>
      <c r="BA340" s="70"/>
      <c r="BB340" s="70"/>
      <c r="BC340" s="46" t="s">
        <v>119</v>
      </c>
      <c r="BD340" s="70" t="s">
        <v>415</v>
      </c>
      <c r="BE340" s="70"/>
      <c r="BF340" s="70"/>
      <c r="BG340" s="70"/>
      <c r="BH340" s="70"/>
      <c r="BI340" s="70"/>
      <c r="BJ340" s="70"/>
      <c r="BK340" s="72" t="s">
        <v>73</v>
      </c>
      <c r="BL340" s="58" t="s">
        <v>87</v>
      </c>
      <c r="BM340" s="49">
        <v>19</v>
      </c>
      <c r="BN340" s="60"/>
      <c r="BO340" s="61">
        <v>48</v>
      </c>
      <c r="BP340" s="61" t="s">
        <v>513</v>
      </c>
      <c r="BQ340" s="79"/>
      <c r="BR340" s="62"/>
      <c r="BS340" s="74"/>
      <c r="BT340" s="72" t="s">
        <v>105</v>
      </c>
      <c r="BV340" s="38"/>
    </row>
    <row r="341" spans="1:74" ht="22.5" customHeight="1">
      <c r="A341" s="46">
        <v>21</v>
      </c>
      <c r="B341" s="46">
        <v>876</v>
      </c>
      <c r="C341" s="68" t="s">
        <v>615</v>
      </c>
      <c r="D341" s="49">
        <v>3</v>
      </c>
      <c r="E341" s="49" t="str">
        <f t="shared" si="24"/>
        <v>1357PCOM0111</v>
      </c>
      <c r="F341" s="104" t="s">
        <v>590</v>
      </c>
      <c r="G341" s="70" t="s">
        <v>616</v>
      </c>
      <c r="H341" s="77" t="s">
        <v>111</v>
      </c>
      <c r="I341" s="69" t="s">
        <v>620</v>
      </c>
      <c r="J341" s="53"/>
      <c r="K341" s="53"/>
      <c r="L341" s="46"/>
      <c r="M341" s="69"/>
      <c r="N341" s="46">
        <v>1</v>
      </c>
      <c r="O341" s="46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>
        <v>1</v>
      </c>
      <c r="AA341" s="70"/>
      <c r="AB341" s="70"/>
      <c r="AC341" s="70"/>
      <c r="AD341" s="70"/>
      <c r="AE341" s="69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8">
        <v>60</v>
      </c>
      <c r="AQ341" s="55">
        <f>VLOOKUP(E341,'[1]LopHocPhan'!C$2:F$1412,4,FALSE)</f>
        <v>56</v>
      </c>
      <c r="AR341" s="56">
        <f t="shared" si="25"/>
        <v>4</v>
      </c>
      <c r="AS341" s="55"/>
      <c r="AT341" s="55"/>
      <c r="AU341" s="55">
        <f t="shared" si="26"/>
        <v>56</v>
      </c>
      <c r="AV341" s="71" t="s">
        <v>175</v>
      </c>
      <c r="AW341" s="55">
        <v>6</v>
      </c>
      <c r="AX341" s="55" t="s">
        <v>296</v>
      </c>
      <c r="AY341" s="72" t="s">
        <v>297</v>
      </c>
      <c r="AZ341" s="72"/>
      <c r="BA341" s="70"/>
      <c r="BB341" s="70"/>
      <c r="BC341" s="46" t="s">
        <v>119</v>
      </c>
      <c r="BD341" s="70" t="s">
        <v>460</v>
      </c>
      <c r="BE341" s="70"/>
      <c r="BF341" s="70"/>
      <c r="BG341" s="70"/>
      <c r="BH341" s="70"/>
      <c r="BI341" s="70"/>
      <c r="BJ341" s="70"/>
      <c r="BK341" s="72" t="s">
        <v>73</v>
      </c>
      <c r="BL341" s="58" t="s">
        <v>87</v>
      </c>
      <c r="BM341" s="49">
        <v>19</v>
      </c>
      <c r="BN341" s="60"/>
      <c r="BO341" s="61">
        <v>48</v>
      </c>
      <c r="BP341" s="61" t="s">
        <v>513</v>
      </c>
      <c r="BQ341" s="79"/>
      <c r="BR341" s="62"/>
      <c r="BS341" s="74"/>
      <c r="BT341" s="72" t="s">
        <v>105</v>
      </c>
      <c r="BV341" s="38"/>
    </row>
    <row r="342" spans="1:74" ht="22.5" customHeight="1">
      <c r="A342" s="46">
        <v>22</v>
      </c>
      <c r="B342" s="46">
        <v>890</v>
      </c>
      <c r="C342" s="68" t="s">
        <v>615</v>
      </c>
      <c r="D342" s="49">
        <v>3</v>
      </c>
      <c r="E342" s="49" t="str">
        <f t="shared" si="24"/>
        <v>1368PCOM0111</v>
      </c>
      <c r="F342" s="101">
        <v>1368</v>
      </c>
      <c r="G342" s="70" t="s">
        <v>616</v>
      </c>
      <c r="H342" s="77" t="s">
        <v>111</v>
      </c>
      <c r="I342" s="69" t="s">
        <v>621</v>
      </c>
      <c r="J342" s="53"/>
      <c r="K342" s="53"/>
      <c r="L342" s="46"/>
      <c r="M342" s="69"/>
      <c r="N342" s="46">
        <v>1</v>
      </c>
      <c r="O342" s="46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>
        <v>1</v>
      </c>
      <c r="AB342" s="70"/>
      <c r="AC342" s="70"/>
      <c r="AD342" s="70"/>
      <c r="AE342" s="69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8">
        <v>110</v>
      </c>
      <c r="AQ342" s="55">
        <f>VLOOKUP(E342,'[1]LopHocPhan'!C$2:F$1412,4,FALSE)</f>
        <v>99</v>
      </c>
      <c r="AR342" s="56">
        <f t="shared" si="25"/>
        <v>11</v>
      </c>
      <c r="AS342" s="55"/>
      <c r="AT342" s="55"/>
      <c r="AU342" s="55">
        <f t="shared" si="26"/>
        <v>99</v>
      </c>
      <c r="AV342" s="71" t="s">
        <v>76</v>
      </c>
      <c r="AW342" s="55">
        <v>2</v>
      </c>
      <c r="AX342" s="55" t="s">
        <v>296</v>
      </c>
      <c r="AY342" s="72" t="s">
        <v>297</v>
      </c>
      <c r="AZ342" s="72"/>
      <c r="BA342" s="70"/>
      <c r="BB342" s="70"/>
      <c r="BC342" s="70"/>
      <c r="BD342" s="70"/>
      <c r="BE342" s="70"/>
      <c r="BF342" s="70"/>
      <c r="BG342" s="46" t="s">
        <v>115</v>
      </c>
      <c r="BH342" s="70" t="s">
        <v>209</v>
      </c>
      <c r="BI342" s="70"/>
      <c r="BJ342" s="70"/>
      <c r="BK342" s="72" t="s">
        <v>73</v>
      </c>
      <c r="BL342" s="72" t="s">
        <v>74</v>
      </c>
      <c r="BM342" s="49">
        <v>19</v>
      </c>
      <c r="BN342" s="60"/>
      <c r="BO342" s="61">
        <v>48</v>
      </c>
      <c r="BP342" s="61" t="s">
        <v>513</v>
      </c>
      <c r="BQ342" s="79"/>
      <c r="BR342" s="62"/>
      <c r="BS342" s="74"/>
      <c r="BT342" s="72" t="s">
        <v>105</v>
      </c>
      <c r="BV342" s="38"/>
    </row>
    <row r="343" spans="1:74" ht="22.5" customHeight="1">
      <c r="A343" s="46">
        <v>23</v>
      </c>
      <c r="B343" s="46">
        <v>891</v>
      </c>
      <c r="C343" s="68" t="s">
        <v>615</v>
      </c>
      <c r="D343" s="49">
        <v>3</v>
      </c>
      <c r="E343" s="49" t="str">
        <f t="shared" si="24"/>
        <v>1358PCOM0111</v>
      </c>
      <c r="F343" s="104" t="s">
        <v>591</v>
      </c>
      <c r="G343" s="70" t="s">
        <v>616</v>
      </c>
      <c r="H343" s="77" t="s">
        <v>111</v>
      </c>
      <c r="I343" s="69" t="s">
        <v>621</v>
      </c>
      <c r="J343" s="53"/>
      <c r="K343" s="53"/>
      <c r="L343" s="46"/>
      <c r="M343" s="69"/>
      <c r="N343" s="46">
        <v>1</v>
      </c>
      <c r="O343" s="46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>
        <v>1</v>
      </c>
      <c r="AB343" s="70"/>
      <c r="AC343" s="70"/>
      <c r="AD343" s="70"/>
      <c r="AE343" s="69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8">
        <v>110</v>
      </c>
      <c r="AQ343" s="55">
        <f>VLOOKUP(E343,'[1]LopHocPhan'!C$2:F$1412,4,FALSE)</f>
        <v>87</v>
      </c>
      <c r="AR343" s="56">
        <f t="shared" si="25"/>
        <v>23</v>
      </c>
      <c r="AS343" s="55"/>
      <c r="AT343" s="55"/>
      <c r="AU343" s="55">
        <f t="shared" si="26"/>
        <v>87</v>
      </c>
      <c r="AV343" s="71" t="s">
        <v>76</v>
      </c>
      <c r="AW343" s="55">
        <v>3</v>
      </c>
      <c r="AX343" s="55" t="s">
        <v>296</v>
      </c>
      <c r="AY343" s="72" t="s">
        <v>297</v>
      </c>
      <c r="AZ343" s="72"/>
      <c r="BA343" s="70"/>
      <c r="BB343" s="70"/>
      <c r="BC343" s="70"/>
      <c r="BD343" s="70"/>
      <c r="BE343" s="70"/>
      <c r="BF343" s="70"/>
      <c r="BG343" s="46" t="s">
        <v>115</v>
      </c>
      <c r="BH343" s="70" t="s">
        <v>130</v>
      </c>
      <c r="BI343" s="70"/>
      <c r="BJ343" s="70"/>
      <c r="BK343" s="72" t="s">
        <v>73</v>
      </c>
      <c r="BL343" s="72" t="s">
        <v>74</v>
      </c>
      <c r="BM343" s="49">
        <v>19</v>
      </c>
      <c r="BN343" s="60"/>
      <c r="BO343" s="61">
        <v>48</v>
      </c>
      <c r="BP343" s="61" t="s">
        <v>513</v>
      </c>
      <c r="BQ343" s="79"/>
      <c r="BR343" s="62"/>
      <c r="BS343" s="74"/>
      <c r="BT343" s="72" t="s">
        <v>105</v>
      </c>
      <c r="BV343" s="38"/>
    </row>
    <row r="344" spans="1:74" ht="22.5" customHeight="1">
      <c r="A344" s="46">
        <v>24</v>
      </c>
      <c r="B344" s="46">
        <v>906</v>
      </c>
      <c r="C344" s="81" t="s">
        <v>615</v>
      </c>
      <c r="D344" s="70">
        <v>3</v>
      </c>
      <c r="E344" s="49" t="str">
        <f t="shared" si="24"/>
        <v>1369PCOM0111</v>
      </c>
      <c r="F344" s="101">
        <v>1369</v>
      </c>
      <c r="G344" s="70" t="s">
        <v>616</v>
      </c>
      <c r="H344" s="77" t="s">
        <v>111</v>
      </c>
      <c r="I344" s="69" t="s">
        <v>622</v>
      </c>
      <c r="J344" s="53"/>
      <c r="K344" s="53"/>
      <c r="L344" s="46"/>
      <c r="M344" s="69"/>
      <c r="N344" s="46">
        <v>1</v>
      </c>
      <c r="O344" s="46"/>
      <c r="P344" s="70"/>
      <c r="Q344" s="70"/>
      <c r="R344" s="70"/>
      <c r="S344" s="70"/>
      <c r="T344" s="70"/>
      <c r="U344" s="70">
        <v>1</v>
      </c>
      <c r="V344" s="70"/>
      <c r="W344" s="70"/>
      <c r="X344" s="70"/>
      <c r="Y344" s="70"/>
      <c r="Z344" s="70"/>
      <c r="AA344" s="70"/>
      <c r="AB344" s="70"/>
      <c r="AC344" s="70"/>
      <c r="AD344" s="70"/>
      <c r="AE344" s="69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8">
        <v>55</v>
      </c>
      <c r="AQ344" s="55">
        <f>VLOOKUP(E344,'[1]LopHocPhan'!C$2:F$1412,4,FALSE)</f>
        <v>53</v>
      </c>
      <c r="AR344" s="56">
        <f t="shared" si="25"/>
        <v>2</v>
      </c>
      <c r="AS344" s="55"/>
      <c r="AT344" s="55"/>
      <c r="AU344" s="55">
        <f t="shared" si="26"/>
        <v>53</v>
      </c>
      <c r="AV344" s="71" t="s">
        <v>129</v>
      </c>
      <c r="AW344" s="55">
        <v>2</v>
      </c>
      <c r="AX344" s="55" t="s">
        <v>296</v>
      </c>
      <c r="AY344" s="72" t="s">
        <v>297</v>
      </c>
      <c r="AZ344" s="72"/>
      <c r="BA344" s="46" t="s">
        <v>119</v>
      </c>
      <c r="BB344" s="70" t="s">
        <v>481</v>
      </c>
      <c r="BC344" s="70"/>
      <c r="BD344" s="70"/>
      <c r="BE344" s="70"/>
      <c r="BF344" s="70"/>
      <c r="BG344" s="70"/>
      <c r="BH344" s="70"/>
      <c r="BI344" s="70"/>
      <c r="BJ344" s="70"/>
      <c r="BK344" s="72" t="s">
        <v>73</v>
      </c>
      <c r="BL344" s="72" t="s">
        <v>87</v>
      </c>
      <c r="BM344" s="49">
        <v>19</v>
      </c>
      <c r="BN344" s="60"/>
      <c r="BO344" s="61">
        <v>48</v>
      </c>
      <c r="BP344" s="61" t="s">
        <v>513</v>
      </c>
      <c r="BQ344" s="79"/>
      <c r="BR344" s="62"/>
      <c r="BS344" s="74"/>
      <c r="BT344" s="72" t="s">
        <v>105</v>
      </c>
      <c r="BV344" s="38"/>
    </row>
    <row r="345" spans="1:74" ht="22.5" customHeight="1">
      <c r="A345" s="46">
        <v>25</v>
      </c>
      <c r="B345" s="46">
        <v>907</v>
      </c>
      <c r="C345" s="81" t="s">
        <v>615</v>
      </c>
      <c r="D345" s="70">
        <v>3</v>
      </c>
      <c r="E345" s="49" t="str">
        <f t="shared" si="24"/>
        <v>1359PCOM0111</v>
      </c>
      <c r="F345" s="104" t="s">
        <v>592</v>
      </c>
      <c r="G345" s="70" t="s">
        <v>616</v>
      </c>
      <c r="H345" s="77" t="s">
        <v>111</v>
      </c>
      <c r="I345" s="69" t="s">
        <v>622</v>
      </c>
      <c r="J345" s="53"/>
      <c r="K345" s="53"/>
      <c r="L345" s="46"/>
      <c r="M345" s="69"/>
      <c r="N345" s="46">
        <v>1</v>
      </c>
      <c r="O345" s="46"/>
      <c r="P345" s="70"/>
      <c r="Q345" s="70"/>
      <c r="R345" s="70"/>
      <c r="S345" s="70"/>
      <c r="T345" s="70"/>
      <c r="U345" s="70">
        <v>1</v>
      </c>
      <c r="V345" s="70"/>
      <c r="W345" s="70"/>
      <c r="X345" s="70"/>
      <c r="Y345" s="70"/>
      <c r="Z345" s="70"/>
      <c r="AA345" s="70"/>
      <c r="AB345" s="70"/>
      <c r="AC345" s="70"/>
      <c r="AD345" s="70"/>
      <c r="AE345" s="69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8">
        <v>55</v>
      </c>
      <c r="AQ345" s="55">
        <f>VLOOKUP(E345,'[1]LopHocPhan'!C$2:F$1412,4,FALSE)</f>
        <v>53</v>
      </c>
      <c r="AR345" s="56">
        <f t="shared" si="25"/>
        <v>2</v>
      </c>
      <c r="AS345" s="55"/>
      <c r="AT345" s="55"/>
      <c r="AU345" s="55">
        <f t="shared" si="26"/>
        <v>53</v>
      </c>
      <c r="AV345" s="71" t="s">
        <v>129</v>
      </c>
      <c r="AW345" s="55">
        <v>2</v>
      </c>
      <c r="AX345" s="55" t="s">
        <v>296</v>
      </c>
      <c r="AY345" s="72" t="s">
        <v>297</v>
      </c>
      <c r="AZ345" s="72"/>
      <c r="BA345" s="46" t="s">
        <v>119</v>
      </c>
      <c r="BB345" s="70" t="s">
        <v>482</v>
      </c>
      <c r="BC345" s="70"/>
      <c r="BD345" s="70"/>
      <c r="BE345" s="70"/>
      <c r="BF345" s="70"/>
      <c r="BG345" s="70"/>
      <c r="BH345" s="70"/>
      <c r="BI345" s="70"/>
      <c r="BJ345" s="70"/>
      <c r="BK345" s="72" t="s">
        <v>73</v>
      </c>
      <c r="BL345" s="72" t="s">
        <v>87</v>
      </c>
      <c r="BM345" s="49">
        <v>19</v>
      </c>
      <c r="BN345" s="60"/>
      <c r="BO345" s="61">
        <v>48</v>
      </c>
      <c r="BP345" s="61" t="s">
        <v>513</v>
      </c>
      <c r="BQ345" s="79"/>
      <c r="BR345" s="62"/>
      <c r="BS345" s="74"/>
      <c r="BT345" s="72" t="s">
        <v>105</v>
      </c>
      <c r="BV345" s="38"/>
    </row>
    <row r="346" spans="1:74" ht="22.5" customHeight="1">
      <c r="A346" s="46">
        <v>26</v>
      </c>
      <c r="B346" s="46">
        <v>908</v>
      </c>
      <c r="C346" s="81" t="s">
        <v>615</v>
      </c>
      <c r="D346" s="70">
        <v>3</v>
      </c>
      <c r="E346" s="49" t="str">
        <f t="shared" si="24"/>
        <v>1370PCOM0111</v>
      </c>
      <c r="F346" s="101">
        <v>1370</v>
      </c>
      <c r="G346" s="70" t="s">
        <v>616</v>
      </c>
      <c r="H346" s="77" t="s">
        <v>111</v>
      </c>
      <c r="I346" s="69" t="s">
        <v>622</v>
      </c>
      <c r="J346" s="53"/>
      <c r="K346" s="53"/>
      <c r="L346" s="46"/>
      <c r="M346" s="69"/>
      <c r="N346" s="46">
        <v>1</v>
      </c>
      <c r="O346" s="46"/>
      <c r="P346" s="70"/>
      <c r="Q346" s="70"/>
      <c r="R346" s="70"/>
      <c r="S346" s="70"/>
      <c r="T346" s="70"/>
      <c r="U346" s="70">
        <v>1</v>
      </c>
      <c r="V346" s="70"/>
      <c r="W346" s="70"/>
      <c r="X346" s="70"/>
      <c r="Y346" s="70"/>
      <c r="Z346" s="70"/>
      <c r="AA346" s="70"/>
      <c r="AB346" s="70"/>
      <c r="AC346" s="70"/>
      <c r="AD346" s="70"/>
      <c r="AE346" s="69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8">
        <v>55</v>
      </c>
      <c r="AQ346" s="55">
        <f>VLOOKUP(E346,'[1]LopHocPhan'!C$2:F$1412,4,FALSE)</f>
        <v>21</v>
      </c>
      <c r="AR346" s="55"/>
      <c r="AS346" s="55" t="s">
        <v>623</v>
      </c>
      <c r="AT346" s="55"/>
      <c r="AU346" s="55">
        <v>31</v>
      </c>
      <c r="AV346" s="71" t="s">
        <v>129</v>
      </c>
      <c r="AW346" s="55">
        <v>3</v>
      </c>
      <c r="AX346" s="55" t="s">
        <v>296</v>
      </c>
      <c r="AY346" s="72" t="s">
        <v>297</v>
      </c>
      <c r="AZ346" s="72"/>
      <c r="BA346" s="70"/>
      <c r="BB346" s="70"/>
      <c r="BC346" s="70"/>
      <c r="BD346" s="70"/>
      <c r="BE346" s="70"/>
      <c r="BF346" s="70"/>
      <c r="BG346" s="46" t="s">
        <v>119</v>
      </c>
      <c r="BH346" s="70" t="s">
        <v>189</v>
      </c>
      <c r="BI346" s="70"/>
      <c r="BJ346" s="70"/>
      <c r="BK346" s="72" t="s">
        <v>73</v>
      </c>
      <c r="BL346" s="72" t="s">
        <v>74</v>
      </c>
      <c r="BM346" s="49">
        <v>19</v>
      </c>
      <c r="BN346" s="60"/>
      <c r="BO346" s="61">
        <v>48</v>
      </c>
      <c r="BP346" s="61" t="s">
        <v>513</v>
      </c>
      <c r="BQ346" s="79"/>
      <c r="BR346" s="62"/>
      <c r="BS346" s="74"/>
      <c r="BT346" s="72" t="s">
        <v>105</v>
      </c>
      <c r="BV346" s="38"/>
    </row>
    <row r="347" spans="1:74" ht="22.5" customHeight="1">
      <c r="A347" s="46">
        <v>27</v>
      </c>
      <c r="B347" s="46">
        <v>909</v>
      </c>
      <c r="C347" s="81" t="s">
        <v>615</v>
      </c>
      <c r="D347" s="70">
        <v>3</v>
      </c>
      <c r="E347" s="49" t="str">
        <f t="shared" si="24"/>
        <v>1360PCOM0111</v>
      </c>
      <c r="F347" s="104" t="s">
        <v>593</v>
      </c>
      <c r="G347" s="70" t="s">
        <v>616</v>
      </c>
      <c r="H347" s="77" t="s">
        <v>111</v>
      </c>
      <c r="I347" s="69" t="s">
        <v>622</v>
      </c>
      <c r="J347" s="53"/>
      <c r="K347" s="53"/>
      <c r="L347" s="46"/>
      <c r="M347" s="69"/>
      <c r="N347" s="46">
        <v>1</v>
      </c>
      <c r="O347" s="46"/>
      <c r="P347" s="70"/>
      <c r="Q347" s="70"/>
      <c r="R347" s="70"/>
      <c r="S347" s="70"/>
      <c r="T347" s="70"/>
      <c r="U347" s="70">
        <v>1</v>
      </c>
      <c r="V347" s="70"/>
      <c r="W347" s="70"/>
      <c r="X347" s="70"/>
      <c r="Y347" s="70"/>
      <c r="Z347" s="70"/>
      <c r="AA347" s="70"/>
      <c r="AB347" s="70"/>
      <c r="AC347" s="70"/>
      <c r="AD347" s="70"/>
      <c r="AE347" s="69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8">
        <v>55</v>
      </c>
      <c r="AQ347" s="55">
        <f>VLOOKUP(E347,'[1]LopHocPhan'!C$2:F$1412,4,FALSE)</f>
        <v>54</v>
      </c>
      <c r="AR347" s="55"/>
      <c r="AS347" s="55" t="s">
        <v>624</v>
      </c>
      <c r="AT347" s="55"/>
      <c r="AU347" s="55">
        <v>44</v>
      </c>
      <c r="AV347" s="71" t="s">
        <v>129</v>
      </c>
      <c r="AW347" s="55">
        <v>3</v>
      </c>
      <c r="AX347" s="55" t="s">
        <v>296</v>
      </c>
      <c r="AY347" s="72" t="s">
        <v>297</v>
      </c>
      <c r="AZ347" s="72"/>
      <c r="BA347" s="70"/>
      <c r="BB347" s="70"/>
      <c r="BC347" s="70"/>
      <c r="BD347" s="70"/>
      <c r="BE347" s="70"/>
      <c r="BF347" s="70"/>
      <c r="BG347" s="46" t="s">
        <v>119</v>
      </c>
      <c r="BH347" s="70" t="s">
        <v>190</v>
      </c>
      <c r="BI347" s="70"/>
      <c r="BJ347" s="70"/>
      <c r="BK347" s="72" t="s">
        <v>73</v>
      </c>
      <c r="BL347" s="72" t="s">
        <v>74</v>
      </c>
      <c r="BM347" s="49">
        <v>19</v>
      </c>
      <c r="BN347" s="60"/>
      <c r="BO347" s="61">
        <v>48</v>
      </c>
      <c r="BP347" s="61" t="s">
        <v>513</v>
      </c>
      <c r="BQ347" s="79"/>
      <c r="BR347" s="62"/>
      <c r="BS347" s="74"/>
      <c r="BT347" s="72" t="s">
        <v>105</v>
      </c>
      <c r="BV347" s="38"/>
    </row>
    <row r="348" spans="1:74" ht="22.5" customHeight="1">
      <c r="A348" s="46">
        <v>28</v>
      </c>
      <c r="B348" s="46">
        <v>910</v>
      </c>
      <c r="C348" s="81" t="s">
        <v>615</v>
      </c>
      <c r="D348" s="70">
        <v>3</v>
      </c>
      <c r="E348" s="49" t="str">
        <f t="shared" si="24"/>
        <v>1371PCOM0111</v>
      </c>
      <c r="F348" s="101">
        <v>1371</v>
      </c>
      <c r="G348" s="70" t="s">
        <v>616</v>
      </c>
      <c r="H348" s="77" t="s">
        <v>111</v>
      </c>
      <c r="I348" s="69" t="s">
        <v>622</v>
      </c>
      <c r="J348" s="53"/>
      <c r="K348" s="53"/>
      <c r="L348" s="46"/>
      <c r="M348" s="69"/>
      <c r="N348" s="46">
        <v>1</v>
      </c>
      <c r="O348" s="46"/>
      <c r="P348" s="70"/>
      <c r="Q348" s="70"/>
      <c r="R348" s="70"/>
      <c r="S348" s="70"/>
      <c r="T348" s="70"/>
      <c r="U348" s="70">
        <v>1</v>
      </c>
      <c r="V348" s="70"/>
      <c r="W348" s="70"/>
      <c r="X348" s="70"/>
      <c r="Y348" s="70"/>
      <c r="Z348" s="70"/>
      <c r="AA348" s="70"/>
      <c r="AB348" s="70"/>
      <c r="AC348" s="70"/>
      <c r="AD348" s="70"/>
      <c r="AE348" s="69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8">
        <v>55</v>
      </c>
      <c r="AQ348" s="55">
        <f>VLOOKUP(E348,'[1]LopHocPhan'!C$2:F$1412,4,FALSE)</f>
        <v>19</v>
      </c>
      <c r="AR348" s="55"/>
      <c r="AS348" s="55" t="s">
        <v>625</v>
      </c>
      <c r="AT348" s="55"/>
      <c r="AU348" s="55">
        <v>30</v>
      </c>
      <c r="AV348" s="71" t="s">
        <v>129</v>
      </c>
      <c r="AW348" s="55">
        <v>5</v>
      </c>
      <c r="AX348" s="55" t="s">
        <v>296</v>
      </c>
      <c r="AY348" s="72" t="s">
        <v>297</v>
      </c>
      <c r="AZ348" s="72"/>
      <c r="BA348" s="70"/>
      <c r="BB348" s="70"/>
      <c r="BC348" s="70"/>
      <c r="BD348" s="70"/>
      <c r="BE348" s="70"/>
      <c r="BF348" s="70"/>
      <c r="BG348" s="70"/>
      <c r="BH348" s="70"/>
      <c r="BI348" s="46" t="s">
        <v>115</v>
      </c>
      <c r="BJ348" s="70" t="s">
        <v>282</v>
      </c>
      <c r="BK348" s="72" t="s">
        <v>73</v>
      </c>
      <c r="BL348" s="72" t="s">
        <v>74</v>
      </c>
      <c r="BM348" s="49">
        <v>19</v>
      </c>
      <c r="BN348" s="60"/>
      <c r="BO348" s="61">
        <v>48</v>
      </c>
      <c r="BP348" s="61" t="s">
        <v>513</v>
      </c>
      <c r="BQ348" s="79"/>
      <c r="BR348" s="62"/>
      <c r="BS348" s="74"/>
      <c r="BT348" s="72" t="s">
        <v>105</v>
      </c>
      <c r="BV348" s="38"/>
    </row>
    <row r="349" spans="1:74" ht="22.5" customHeight="1">
      <c r="A349" s="46">
        <v>29</v>
      </c>
      <c r="B349" s="46">
        <v>911</v>
      </c>
      <c r="C349" s="81" t="s">
        <v>615</v>
      </c>
      <c r="D349" s="70">
        <v>3</v>
      </c>
      <c r="E349" s="49" t="str">
        <f t="shared" si="24"/>
        <v>1361PCOM0111</v>
      </c>
      <c r="F349" s="104" t="s">
        <v>594</v>
      </c>
      <c r="G349" s="70" t="s">
        <v>616</v>
      </c>
      <c r="H349" s="77" t="s">
        <v>111</v>
      </c>
      <c r="I349" s="69" t="s">
        <v>622</v>
      </c>
      <c r="J349" s="53"/>
      <c r="K349" s="53"/>
      <c r="L349" s="46"/>
      <c r="M349" s="69"/>
      <c r="N349" s="46">
        <v>1</v>
      </c>
      <c r="O349" s="46"/>
      <c r="P349" s="70"/>
      <c r="Q349" s="70"/>
      <c r="R349" s="70"/>
      <c r="S349" s="70"/>
      <c r="T349" s="70"/>
      <c r="U349" s="70">
        <v>1</v>
      </c>
      <c r="V349" s="70"/>
      <c r="W349" s="70"/>
      <c r="X349" s="70"/>
      <c r="Y349" s="70"/>
      <c r="Z349" s="70"/>
      <c r="AA349" s="70"/>
      <c r="AB349" s="70"/>
      <c r="AC349" s="70"/>
      <c r="AD349" s="70"/>
      <c r="AE349" s="69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8">
        <v>55</v>
      </c>
      <c r="AQ349" s="55">
        <f>VLOOKUP(E349,'[1]LopHocPhan'!C$2:F$1412,4,FALSE)</f>
        <v>42</v>
      </c>
      <c r="AR349" s="55"/>
      <c r="AS349" s="55" t="s">
        <v>626</v>
      </c>
      <c r="AT349" s="55"/>
      <c r="AU349" s="55">
        <v>31</v>
      </c>
      <c r="AV349" s="71" t="s">
        <v>129</v>
      </c>
      <c r="AW349" s="55">
        <v>5</v>
      </c>
      <c r="AX349" s="55" t="s">
        <v>296</v>
      </c>
      <c r="AY349" s="72" t="s">
        <v>297</v>
      </c>
      <c r="AZ349" s="72"/>
      <c r="BA349" s="70"/>
      <c r="BB349" s="70"/>
      <c r="BC349" s="70"/>
      <c r="BD349" s="70"/>
      <c r="BE349" s="70"/>
      <c r="BF349" s="70"/>
      <c r="BG349" s="70"/>
      <c r="BH349" s="70"/>
      <c r="BI349" s="46" t="s">
        <v>115</v>
      </c>
      <c r="BJ349" s="70" t="s">
        <v>120</v>
      </c>
      <c r="BK349" s="72" t="s">
        <v>73</v>
      </c>
      <c r="BL349" s="72" t="s">
        <v>74</v>
      </c>
      <c r="BM349" s="49">
        <v>19</v>
      </c>
      <c r="BN349" s="60"/>
      <c r="BO349" s="61">
        <v>48</v>
      </c>
      <c r="BP349" s="61" t="s">
        <v>513</v>
      </c>
      <c r="BQ349" s="79"/>
      <c r="BR349" s="62"/>
      <c r="BS349" s="74"/>
      <c r="BT349" s="72" t="s">
        <v>105</v>
      </c>
      <c r="BV349" s="38"/>
    </row>
    <row r="350" spans="1:74" ht="22.5" customHeight="1">
      <c r="A350" s="46">
        <v>30</v>
      </c>
      <c r="B350" s="46">
        <v>977</v>
      </c>
      <c r="C350" s="68" t="s">
        <v>615</v>
      </c>
      <c r="D350" s="49">
        <v>3</v>
      </c>
      <c r="E350" s="49" t="str">
        <f t="shared" si="24"/>
        <v>1372PCOM0111</v>
      </c>
      <c r="F350" s="101">
        <v>1372</v>
      </c>
      <c r="G350" s="70" t="s">
        <v>616</v>
      </c>
      <c r="H350" s="77" t="s">
        <v>111</v>
      </c>
      <c r="I350" s="69" t="s">
        <v>159</v>
      </c>
      <c r="J350" s="53"/>
      <c r="K350" s="53"/>
      <c r="L350" s="46"/>
      <c r="M350" s="69"/>
      <c r="N350" s="46">
        <v>1</v>
      </c>
      <c r="O350" s="46"/>
      <c r="P350" s="70"/>
      <c r="Q350" s="70"/>
      <c r="R350" s="70"/>
      <c r="S350" s="70"/>
      <c r="T350" s="70"/>
      <c r="U350" s="70"/>
      <c r="V350" s="70"/>
      <c r="W350" s="70"/>
      <c r="X350" s="70">
        <v>1</v>
      </c>
      <c r="Y350" s="70"/>
      <c r="Z350" s="70"/>
      <c r="AA350" s="70"/>
      <c r="AB350" s="70"/>
      <c r="AC350" s="70"/>
      <c r="AD350" s="70"/>
      <c r="AE350" s="69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8">
        <v>110</v>
      </c>
      <c r="AQ350" s="55">
        <f>VLOOKUP(E350,'[1]LopHocPhan'!C$2:F$1412,4,FALSE)</f>
        <v>85</v>
      </c>
      <c r="AR350" s="56">
        <f>AP350-AQ350</f>
        <v>25</v>
      </c>
      <c r="AS350" s="55"/>
      <c r="AT350" s="55"/>
      <c r="AU350" s="55">
        <f>AQ350</f>
        <v>85</v>
      </c>
      <c r="AV350" s="71" t="s">
        <v>163</v>
      </c>
      <c r="AW350" s="55">
        <v>5</v>
      </c>
      <c r="AX350" s="55" t="s">
        <v>296</v>
      </c>
      <c r="AY350" s="72" t="s">
        <v>297</v>
      </c>
      <c r="AZ350" s="72"/>
      <c r="BA350" s="70"/>
      <c r="BB350" s="70"/>
      <c r="BC350" s="70"/>
      <c r="BD350" s="70"/>
      <c r="BE350" s="46" t="s">
        <v>115</v>
      </c>
      <c r="BF350" s="70" t="s">
        <v>204</v>
      </c>
      <c r="BG350" s="70"/>
      <c r="BH350" s="70"/>
      <c r="BI350" s="70"/>
      <c r="BJ350" s="70"/>
      <c r="BK350" s="72" t="s">
        <v>73</v>
      </c>
      <c r="BL350" s="72" t="s">
        <v>74</v>
      </c>
      <c r="BM350" s="49">
        <v>19</v>
      </c>
      <c r="BN350" s="60"/>
      <c r="BO350" s="61">
        <v>48</v>
      </c>
      <c r="BP350" s="61" t="s">
        <v>513</v>
      </c>
      <c r="BQ350" s="79"/>
      <c r="BR350" s="62"/>
      <c r="BS350" s="74"/>
      <c r="BT350" s="72" t="s">
        <v>105</v>
      </c>
      <c r="BV350" s="38"/>
    </row>
    <row r="351" spans="1:74" ht="22.5" customHeight="1">
      <c r="A351" s="46">
        <v>31</v>
      </c>
      <c r="B351" s="46">
        <v>978</v>
      </c>
      <c r="C351" s="68" t="s">
        <v>615</v>
      </c>
      <c r="D351" s="49">
        <v>3</v>
      </c>
      <c r="E351" s="49" t="str">
        <f t="shared" si="24"/>
        <v>1362PCOM0111</v>
      </c>
      <c r="F351" s="104" t="s">
        <v>595</v>
      </c>
      <c r="G351" s="70" t="s">
        <v>616</v>
      </c>
      <c r="H351" s="77" t="s">
        <v>111</v>
      </c>
      <c r="I351" s="69" t="s">
        <v>159</v>
      </c>
      <c r="J351" s="53"/>
      <c r="K351" s="53"/>
      <c r="L351" s="46"/>
      <c r="M351" s="69"/>
      <c r="N351" s="46">
        <v>1</v>
      </c>
      <c r="O351" s="46"/>
      <c r="P351" s="70"/>
      <c r="Q351" s="70"/>
      <c r="R351" s="70"/>
      <c r="S351" s="70"/>
      <c r="T351" s="70"/>
      <c r="U351" s="70"/>
      <c r="V351" s="70"/>
      <c r="W351" s="70"/>
      <c r="X351" s="70">
        <v>1</v>
      </c>
      <c r="Y351" s="70"/>
      <c r="Z351" s="70"/>
      <c r="AA351" s="70"/>
      <c r="AB351" s="70"/>
      <c r="AC351" s="70"/>
      <c r="AD351" s="70"/>
      <c r="AE351" s="69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8">
        <v>60</v>
      </c>
      <c r="AQ351" s="55">
        <f>VLOOKUP(E351,'[1]LopHocPhan'!C$2:F$1412,4,FALSE)</f>
        <v>59</v>
      </c>
      <c r="AR351" s="56">
        <f>AP351-AQ351</f>
        <v>1</v>
      </c>
      <c r="AS351" s="55"/>
      <c r="AT351" s="55"/>
      <c r="AU351" s="55">
        <f>AQ351</f>
        <v>59</v>
      </c>
      <c r="AV351" s="71" t="s">
        <v>163</v>
      </c>
      <c r="AW351" s="55">
        <v>6</v>
      </c>
      <c r="AX351" s="55" t="s">
        <v>296</v>
      </c>
      <c r="AY351" s="72" t="s">
        <v>297</v>
      </c>
      <c r="AZ351" s="72"/>
      <c r="BA351" s="70"/>
      <c r="BB351" s="70"/>
      <c r="BC351" s="70"/>
      <c r="BD351" s="70"/>
      <c r="BE351" s="46" t="s">
        <v>115</v>
      </c>
      <c r="BF351" s="70" t="s">
        <v>120</v>
      </c>
      <c r="BG351" s="70"/>
      <c r="BH351" s="70"/>
      <c r="BI351" s="70"/>
      <c r="BJ351" s="70"/>
      <c r="BK351" s="72" t="s">
        <v>73</v>
      </c>
      <c r="BL351" s="72" t="s">
        <v>74</v>
      </c>
      <c r="BM351" s="49">
        <v>19</v>
      </c>
      <c r="BN351" s="60" t="s">
        <v>117</v>
      </c>
      <c r="BO351" s="61">
        <v>48</v>
      </c>
      <c r="BP351" s="61" t="s">
        <v>513</v>
      </c>
      <c r="BQ351" s="79"/>
      <c r="BR351" s="62"/>
      <c r="BS351" s="74"/>
      <c r="BT351" s="72" t="s">
        <v>105</v>
      </c>
      <c r="BV351" s="38"/>
    </row>
    <row r="352" spans="1:74" ht="22.5" customHeight="1">
      <c r="A352" s="46">
        <v>32</v>
      </c>
      <c r="B352" s="46">
        <v>987</v>
      </c>
      <c r="C352" s="90" t="s">
        <v>615</v>
      </c>
      <c r="D352" s="73">
        <v>3</v>
      </c>
      <c r="E352" s="49" t="str">
        <f t="shared" si="24"/>
        <v>1373PCOM0111</v>
      </c>
      <c r="F352" s="101">
        <v>1373</v>
      </c>
      <c r="G352" s="70" t="s">
        <v>616</v>
      </c>
      <c r="H352" s="77" t="s">
        <v>111</v>
      </c>
      <c r="I352" s="69" t="s">
        <v>156</v>
      </c>
      <c r="J352" s="53"/>
      <c r="K352" s="53"/>
      <c r="L352" s="46"/>
      <c r="M352" s="69"/>
      <c r="N352" s="46">
        <v>1</v>
      </c>
      <c r="O352" s="46"/>
      <c r="P352" s="70"/>
      <c r="Q352" s="70"/>
      <c r="R352" s="70"/>
      <c r="S352" s="70"/>
      <c r="T352" s="70"/>
      <c r="U352" s="70"/>
      <c r="V352" s="70">
        <v>1</v>
      </c>
      <c r="W352" s="70"/>
      <c r="X352" s="70"/>
      <c r="Y352" s="70"/>
      <c r="Z352" s="70"/>
      <c r="AA352" s="70"/>
      <c r="AB352" s="70"/>
      <c r="AC352" s="70"/>
      <c r="AD352" s="70"/>
      <c r="AE352" s="69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8">
        <v>120</v>
      </c>
      <c r="AQ352" s="55">
        <f>VLOOKUP(E352,'[1]LopHocPhan'!C$2:F$1412,4,FALSE)</f>
        <v>13</v>
      </c>
      <c r="AR352" s="55"/>
      <c r="AS352" s="55" t="s">
        <v>627</v>
      </c>
      <c r="AT352" s="55"/>
      <c r="AU352" s="55">
        <v>33</v>
      </c>
      <c r="AV352" s="71" t="s">
        <v>136</v>
      </c>
      <c r="AW352" s="55">
        <v>5</v>
      </c>
      <c r="AX352" s="55" t="s">
        <v>296</v>
      </c>
      <c r="AY352" s="72" t="s">
        <v>297</v>
      </c>
      <c r="AZ352" s="72"/>
      <c r="BA352" s="46" t="s">
        <v>115</v>
      </c>
      <c r="BB352" s="70" t="s">
        <v>138</v>
      </c>
      <c r="BC352" s="70"/>
      <c r="BD352" s="70"/>
      <c r="BE352" s="70"/>
      <c r="BF352" s="70"/>
      <c r="BG352" s="70"/>
      <c r="BH352" s="70"/>
      <c r="BI352" s="70"/>
      <c r="BJ352" s="70"/>
      <c r="BK352" s="72" t="s">
        <v>73</v>
      </c>
      <c r="BL352" s="72" t="s">
        <v>87</v>
      </c>
      <c r="BM352" s="49">
        <v>19</v>
      </c>
      <c r="BN352" s="60"/>
      <c r="BO352" s="61">
        <v>48</v>
      </c>
      <c r="BP352" s="61" t="s">
        <v>513</v>
      </c>
      <c r="BQ352" s="79"/>
      <c r="BR352" s="62"/>
      <c r="BS352" s="74"/>
      <c r="BT352" s="72" t="s">
        <v>105</v>
      </c>
      <c r="BV352" s="38"/>
    </row>
    <row r="353" spans="1:74" ht="22.5" customHeight="1">
      <c r="A353" s="46">
        <v>33</v>
      </c>
      <c r="B353" s="46">
        <v>1247</v>
      </c>
      <c r="C353" s="83" t="s">
        <v>615</v>
      </c>
      <c r="D353" s="49">
        <v>2</v>
      </c>
      <c r="E353" s="49" t="str">
        <f t="shared" si="24"/>
        <v>1355ECOM0122</v>
      </c>
      <c r="F353" s="84">
        <v>1355</v>
      </c>
      <c r="G353" s="90" t="s">
        <v>628</v>
      </c>
      <c r="H353" s="77" t="s">
        <v>66</v>
      </c>
      <c r="I353" s="70" t="s">
        <v>276</v>
      </c>
      <c r="J353" s="53"/>
      <c r="K353" s="53"/>
      <c r="L353" s="46"/>
      <c r="M353" s="69"/>
      <c r="N353" s="46"/>
      <c r="O353" s="46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69"/>
      <c r="AF353" s="70"/>
      <c r="AG353" s="70"/>
      <c r="AH353" s="70"/>
      <c r="AI353" s="70">
        <v>1</v>
      </c>
      <c r="AJ353" s="70"/>
      <c r="AK353" s="70"/>
      <c r="AL353" s="70"/>
      <c r="AM353" s="70"/>
      <c r="AN353" s="70"/>
      <c r="AO353" s="70"/>
      <c r="AP353" s="78">
        <v>120</v>
      </c>
      <c r="AQ353" s="55">
        <f>VLOOKUP(E353,'[1]LopHocPhan'!C$2:F$1412,4,FALSE)</f>
        <v>71</v>
      </c>
      <c r="AR353" s="56">
        <f aca="true" t="shared" si="27" ref="AR353:AR364">AP353-AQ353</f>
        <v>49</v>
      </c>
      <c r="AS353" s="55"/>
      <c r="AT353" s="55"/>
      <c r="AU353" s="55">
        <f aca="true" t="shared" si="28" ref="AU353:AU364">AQ353</f>
        <v>71</v>
      </c>
      <c r="AV353" s="57" t="s">
        <v>91</v>
      </c>
      <c r="AW353" s="55">
        <v>2</v>
      </c>
      <c r="AX353" s="55" t="s">
        <v>158</v>
      </c>
      <c r="AY353" s="72"/>
      <c r="AZ353" s="72"/>
      <c r="BA353" s="70"/>
      <c r="BB353" s="70"/>
      <c r="BC353" s="70"/>
      <c r="BD353" s="70"/>
      <c r="BE353" s="70"/>
      <c r="BF353" s="70"/>
      <c r="BG353" s="70"/>
      <c r="BH353" s="70"/>
      <c r="BI353" s="70" t="s">
        <v>71</v>
      </c>
      <c r="BJ353" s="70" t="s">
        <v>331</v>
      </c>
      <c r="BK353" s="72" t="s">
        <v>73</v>
      </c>
      <c r="BL353" s="72" t="s">
        <v>74</v>
      </c>
      <c r="BM353" s="49">
        <v>19</v>
      </c>
      <c r="BN353" s="60"/>
      <c r="BO353" s="61">
        <v>15</v>
      </c>
      <c r="BP353" s="61"/>
      <c r="BQ353" s="79"/>
      <c r="BR353" s="62"/>
      <c r="BS353" s="74"/>
      <c r="BT353" s="72" t="s">
        <v>75</v>
      </c>
      <c r="BV353" s="38"/>
    </row>
    <row r="354" spans="1:74" ht="22.5" customHeight="1">
      <c r="A354" s="46">
        <v>1</v>
      </c>
      <c r="B354" s="46">
        <v>128</v>
      </c>
      <c r="C354" s="47" t="s">
        <v>629</v>
      </c>
      <c r="D354" s="48">
        <v>3</v>
      </c>
      <c r="E354" s="49" t="str">
        <f t="shared" si="24"/>
        <v>1351SMGM0511</v>
      </c>
      <c r="F354" s="50">
        <v>1351</v>
      </c>
      <c r="G354" s="51" t="s">
        <v>630</v>
      </c>
      <c r="H354" s="52" t="s">
        <v>111</v>
      </c>
      <c r="I354" s="53" t="s">
        <v>231</v>
      </c>
      <c r="J354" s="53"/>
      <c r="K354" s="53"/>
      <c r="L354" s="46">
        <v>1</v>
      </c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>
        <v>1</v>
      </c>
      <c r="X354" s="46"/>
      <c r="Y354" s="46"/>
      <c r="Z354" s="46"/>
      <c r="AA354" s="46"/>
      <c r="AB354" s="46"/>
      <c r="AC354" s="46"/>
      <c r="AD354" s="46"/>
      <c r="AE354" s="53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54">
        <v>50</v>
      </c>
      <c r="AQ354" s="55">
        <f>VLOOKUP(E354,'[1]LopHocPhan'!C$2:F$1412,4,FALSE)</f>
        <v>33</v>
      </c>
      <c r="AR354" s="56">
        <f t="shared" si="27"/>
        <v>17</v>
      </c>
      <c r="AS354" s="55"/>
      <c r="AT354" s="55"/>
      <c r="AU354" s="55">
        <f t="shared" si="28"/>
        <v>33</v>
      </c>
      <c r="AV354" s="57" t="s">
        <v>157</v>
      </c>
      <c r="AW354" s="55">
        <v>1</v>
      </c>
      <c r="AX354" s="55" t="s">
        <v>124</v>
      </c>
      <c r="AY354" s="72"/>
      <c r="AZ354" s="58"/>
      <c r="BA354" s="53" t="s">
        <v>115</v>
      </c>
      <c r="BB354" s="46" t="s">
        <v>415</v>
      </c>
      <c r="BC354" s="80"/>
      <c r="BD354" s="46"/>
      <c r="BE354" s="46"/>
      <c r="BF354" s="46"/>
      <c r="BG354" s="46"/>
      <c r="BH354" s="46"/>
      <c r="BI354" s="46"/>
      <c r="BJ354" s="46"/>
      <c r="BK354" s="58" t="s">
        <v>73</v>
      </c>
      <c r="BL354" s="72" t="s">
        <v>87</v>
      </c>
      <c r="BM354" s="48">
        <v>20</v>
      </c>
      <c r="BN354" s="60" t="s">
        <v>117</v>
      </c>
      <c r="BO354" s="36">
        <v>46</v>
      </c>
      <c r="BP354" s="61"/>
      <c r="BQ354" s="62"/>
      <c r="BR354" s="62"/>
      <c r="BS354" s="63"/>
      <c r="BT354" s="58" t="s">
        <v>75</v>
      </c>
      <c r="BV354" s="38"/>
    </row>
    <row r="355" spans="1:74" ht="22.5" customHeight="1">
      <c r="A355" s="46">
        <v>2</v>
      </c>
      <c r="B355" s="46">
        <v>129</v>
      </c>
      <c r="C355" s="47" t="s">
        <v>629</v>
      </c>
      <c r="D355" s="48">
        <v>3</v>
      </c>
      <c r="E355" s="49" t="str">
        <f t="shared" si="24"/>
        <v>1352SMGM0511</v>
      </c>
      <c r="F355" s="50">
        <v>1352</v>
      </c>
      <c r="G355" s="51" t="s">
        <v>630</v>
      </c>
      <c r="H355" s="52" t="s">
        <v>111</v>
      </c>
      <c r="I355" s="53" t="s">
        <v>231</v>
      </c>
      <c r="J355" s="53"/>
      <c r="K355" s="53"/>
      <c r="L355" s="46">
        <v>1</v>
      </c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>
        <v>1</v>
      </c>
      <c r="X355" s="46"/>
      <c r="Y355" s="46"/>
      <c r="Z355" s="46"/>
      <c r="AA355" s="46"/>
      <c r="AB355" s="46"/>
      <c r="AC355" s="46"/>
      <c r="AD355" s="46"/>
      <c r="AE355" s="53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54">
        <v>50</v>
      </c>
      <c r="AQ355" s="55">
        <f>VLOOKUP(E355,'[1]LopHocPhan'!C$2:F$1412,4,FALSE)</f>
        <v>49</v>
      </c>
      <c r="AR355" s="56">
        <f t="shared" si="27"/>
        <v>1</v>
      </c>
      <c r="AS355" s="55"/>
      <c r="AT355" s="55"/>
      <c r="AU355" s="55">
        <f t="shared" si="28"/>
        <v>49</v>
      </c>
      <c r="AV355" s="57" t="s">
        <v>136</v>
      </c>
      <c r="AW355" s="55">
        <v>1</v>
      </c>
      <c r="AX355" s="55" t="s">
        <v>72</v>
      </c>
      <c r="AY355" s="72"/>
      <c r="AZ355" s="58"/>
      <c r="BA355" s="53" t="s">
        <v>115</v>
      </c>
      <c r="BB355" s="46" t="s">
        <v>460</v>
      </c>
      <c r="BC355" s="80"/>
      <c r="BD355" s="46"/>
      <c r="BE355" s="46"/>
      <c r="BF355" s="46"/>
      <c r="BG355" s="46"/>
      <c r="BH355" s="46"/>
      <c r="BI355" s="46"/>
      <c r="BJ355" s="46"/>
      <c r="BK355" s="58" t="s">
        <v>73</v>
      </c>
      <c r="BL355" s="72" t="s">
        <v>87</v>
      </c>
      <c r="BM355" s="48">
        <v>20</v>
      </c>
      <c r="BN355" s="60" t="s">
        <v>117</v>
      </c>
      <c r="BO355" s="36">
        <v>46</v>
      </c>
      <c r="BP355" s="61"/>
      <c r="BQ355" s="62"/>
      <c r="BR355" s="62"/>
      <c r="BS355" s="63"/>
      <c r="BT355" s="58" t="s">
        <v>75</v>
      </c>
      <c r="BV355" s="38"/>
    </row>
    <row r="356" spans="1:74" ht="22.5" customHeight="1">
      <c r="A356" s="46">
        <v>3</v>
      </c>
      <c r="B356" s="46">
        <v>130</v>
      </c>
      <c r="C356" s="47" t="s">
        <v>629</v>
      </c>
      <c r="D356" s="48">
        <v>3</v>
      </c>
      <c r="E356" s="49" t="str">
        <f t="shared" si="24"/>
        <v>1353SMGM0511</v>
      </c>
      <c r="F356" s="50">
        <v>1353</v>
      </c>
      <c r="G356" s="51" t="s">
        <v>630</v>
      </c>
      <c r="H356" s="52" t="s">
        <v>111</v>
      </c>
      <c r="I356" s="53" t="s">
        <v>231</v>
      </c>
      <c r="J356" s="53"/>
      <c r="K356" s="53"/>
      <c r="L356" s="46">
        <v>1</v>
      </c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>
        <v>1</v>
      </c>
      <c r="X356" s="46"/>
      <c r="Y356" s="46"/>
      <c r="Z356" s="46"/>
      <c r="AA356" s="46"/>
      <c r="AB356" s="46"/>
      <c r="AC356" s="46"/>
      <c r="AD356" s="46"/>
      <c r="AE356" s="53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54">
        <v>50</v>
      </c>
      <c r="AQ356" s="55">
        <f>VLOOKUP(E356,'[1]LopHocPhan'!C$2:F$1412,4,FALSE)</f>
        <v>44</v>
      </c>
      <c r="AR356" s="56">
        <f t="shared" si="27"/>
        <v>6</v>
      </c>
      <c r="AS356" s="55"/>
      <c r="AT356" s="55"/>
      <c r="AU356" s="55">
        <f t="shared" si="28"/>
        <v>44</v>
      </c>
      <c r="AV356" s="57" t="s">
        <v>102</v>
      </c>
      <c r="AW356" s="55">
        <v>1</v>
      </c>
      <c r="AX356" s="55" t="s">
        <v>72</v>
      </c>
      <c r="AY356" s="58"/>
      <c r="AZ356" s="58"/>
      <c r="BA356" s="46"/>
      <c r="BB356" s="46"/>
      <c r="BC356" s="53"/>
      <c r="BD356" s="46"/>
      <c r="BE356" s="53" t="s">
        <v>115</v>
      </c>
      <c r="BF356" s="46" t="s">
        <v>371</v>
      </c>
      <c r="BG356" s="46"/>
      <c r="BH356" s="46"/>
      <c r="BI356" s="46"/>
      <c r="BJ356" s="46"/>
      <c r="BK356" s="58" t="s">
        <v>73</v>
      </c>
      <c r="BL356" s="58" t="s">
        <v>74</v>
      </c>
      <c r="BM356" s="48">
        <v>20</v>
      </c>
      <c r="BN356" s="60"/>
      <c r="BO356" s="36">
        <v>46</v>
      </c>
      <c r="BP356" s="61"/>
      <c r="BQ356" s="62"/>
      <c r="BR356" s="62"/>
      <c r="BS356" s="63"/>
      <c r="BT356" s="58" t="s">
        <v>75</v>
      </c>
      <c r="BV356" s="38"/>
    </row>
    <row r="357" spans="1:74" ht="27" customHeight="1">
      <c r="A357" s="46">
        <v>4</v>
      </c>
      <c r="B357" s="46">
        <v>131</v>
      </c>
      <c r="C357" s="47" t="s">
        <v>629</v>
      </c>
      <c r="D357" s="48">
        <v>3</v>
      </c>
      <c r="E357" s="49" t="str">
        <f t="shared" si="24"/>
        <v>1354SMGM0511</v>
      </c>
      <c r="F357" s="50">
        <v>1354</v>
      </c>
      <c r="G357" s="51" t="s">
        <v>630</v>
      </c>
      <c r="H357" s="52" t="s">
        <v>111</v>
      </c>
      <c r="I357" s="53" t="s">
        <v>231</v>
      </c>
      <c r="J357" s="53"/>
      <c r="K357" s="53"/>
      <c r="L357" s="46">
        <v>1</v>
      </c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>
        <v>1</v>
      </c>
      <c r="X357" s="46"/>
      <c r="Y357" s="46"/>
      <c r="Z357" s="46"/>
      <c r="AA357" s="46"/>
      <c r="AB357" s="46"/>
      <c r="AC357" s="46"/>
      <c r="AD357" s="46"/>
      <c r="AE357" s="53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54">
        <v>50</v>
      </c>
      <c r="AQ357" s="55">
        <f>VLOOKUP(E357,'[1]LopHocPhan'!C$2:F$1412,4,FALSE)</f>
        <v>48</v>
      </c>
      <c r="AR357" s="56">
        <f t="shared" si="27"/>
        <v>2</v>
      </c>
      <c r="AS357" s="55"/>
      <c r="AT357" s="55"/>
      <c r="AU357" s="55">
        <f t="shared" si="28"/>
        <v>48</v>
      </c>
      <c r="AV357" s="57" t="s">
        <v>163</v>
      </c>
      <c r="AW357" s="55">
        <v>1</v>
      </c>
      <c r="AX357" s="55" t="s">
        <v>124</v>
      </c>
      <c r="AY357" s="58"/>
      <c r="AZ357" s="58"/>
      <c r="BA357" s="46"/>
      <c r="BB357" s="46"/>
      <c r="BC357" s="53"/>
      <c r="BD357" s="46"/>
      <c r="BE357" s="53" t="s">
        <v>115</v>
      </c>
      <c r="BF357" s="46" t="s">
        <v>473</v>
      </c>
      <c r="BG357" s="46"/>
      <c r="BH357" s="46"/>
      <c r="BI357" s="46"/>
      <c r="BJ357" s="46"/>
      <c r="BK357" s="58" t="s">
        <v>73</v>
      </c>
      <c r="BL357" s="58" t="s">
        <v>74</v>
      </c>
      <c r="BM357" s="48">
        <v>20</v>
      </c>
      <c r="BN357" s="60"/>
      <c r="BO357" s="36">
        <v>46</v>
      </c>
      <c r="BP357" s="61"/>
      <c r="BQ357" s="62"/>
      <c r="BR357" s="62"/>
      <c r="BS357" s="63"/>
      <c r="BT357" s="58" t="s">
        <v>75</v>
      </c>
      <c r="BV357" s="38"/>
    </row>
    <row r="358" spans="1:74" ht="27" customHeight="1">
      <c r="A358" s="46">
        <v>5</v>
      </c>
      <c r="B358" s="46">
        <v>132</v>
      </c>
      <c r="C358" s="47" t="s">
        <v>629</v>
      </c>
      <c r="D358" s="48">
        <v>3</v>
      </c>
      <c r="E358" s="49" t="str">
        <f t="shared" si="24"/>
        <v>1355SMGM0511</v>
      </c>
      <c r="F358" s="50">
        <v>1355</v>
      </c>
      <c r="G358" s="51" t="s">
        <v>630</v>
      </c>
      <c r="H358" s="52" t="s">
        <v>111</v>
      </c>
      <c r="I358" s="53" t="s">
        <v>231</v>
      </c>
      <c r="J358" s="53"/>
      <c r="K358" s="53"/>
      <c r="L358" s="46">
        <v>1</v>
      </c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>
        <v>1</v>
      </c>
      <c r="X358" s="46"/>
      <c r="Y358" s="46"/>
      <c r="Z358" s="46"/>
      <c r="AA358" s="46"/>
      <c r="AB358" s="46"/>
      <c r="AC358" s="46"/>
      <c r="AD358" s="46"/>
      <c r="AE358" s="53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54">
        <v>50</v>
      </c>
      <c r="AQ358" s="55">
        <f>VLOOKUP(E358,'[1]LopHocPhan'!C$2:F$1412,4,FALSE)</f>
        <v>50</v>
      </c>
      <c r="AR358" s="56">
        <f t="shared" si="27"/>
        <v>0</v>
      </c>
      <c r="AS358" s="55"/>
      <c r="AT358" s="55"/>
      <c r="AU358" s="55">
        <f t="shared" si="28"/>
        <v>50</v>
      </c>
      <c r="AV358" s="57" t="s">
        <v>173</v>
      </c>
      <c r="AW358" s="55">
        <v>3</v>
      </c>
      <c r="AX358" s="55" t="s">
        <v>124</v>
      </c>
      <c r="AY358" s="58"/>
      <c r="AZ358" s="58"/>
      <c r="BA358" s="46"/>
      <c r="BB358" s="46"/>
      <c r="BC358" s="53" t="s">
        <v>119</v>
      </c>
      <c r="BD358" s="46" t="s">
        <v>367</v>
      </c>
      <c r="BE358" s="53"/>
      <c r="BF358" s="46"/>
      <c r="BG358" s="46"/>
      <c r="BH358" s="46"/>
      <c r="BI358" s="46"/>
      <c r="BJ358" s="46"/>
      <c r="BK358" s="58" t="s">
        <v>73</v>
      </c>
      <c r="BL358" s="58" t="s">
        <v>87</v>
      </c>
      <c r="BM358" s="48">
        <v>20</v>
      </c>
      <c r="BN358" s="60"/>
      <c r="BO358" s="36">
        <v>46</v>
      </c>
      <c r="BP358" s="61"/>
      <c r="BQ358" s="62"/>
      <c r="BR358" s="62"/>
      <c r="BS358" s="63"/>
      <c r="BT358" s="58" t="s">
        <v>75</v>
      </c>
      <c r="BV358" s="38"/>
    </row>
    <row r="359" spans="1:74" ht="27" customHeight="1">
      <c r="A359" s="46">
        <v>6</v>
      </c>
      <c r="B359" s="46">
        <v>133</v>
      </c>
      <c r="C359" s="47" t="s">
        <v>629</v>
      </c>
      <c r="D359" s="48">
        <v>3</v>
      </c>
      <c r="E359" s="49" t="str">
        <f t="shared" si="24"/>
        <v>1356SMGM0511</v>
      </c>
      <c r="F359" s="50">
        <v>1356</v>
      </c>
      <c r="G359" s="51" t="s">
        <v>630</v>
      </c>
      <c r="H359" s="52" t="s">
        <v>111</v>
      </c>
      <c r="I359" s="53" t="s">
        <v>231</v>
      </c>
      <c r="J359" s="53"/>
      <c r="K359" s="53"/>
      <c r="L359" s="46">
        <v>1</v>
      </c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>
        <v>1</v>
      </c>
      <c r="X359" s="46"/>
      <c r="Y359" s="46"/>
      <c r="Z359" s="46"/>
      <c r="AA359" s="46"/>
      <c r="AB359" s="46"/>
      <c r="AC359" s="46"/>
      <c r="AD359" s="46"/>
      <c r="AE359" s="53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54">
        <v>50</v>
      </c>
      <c r="AQ359" s="55">
        <f>VLOOKUP(E359,'[1]LopHocPhan'!C$2:F$1412,4,FALSE)</f>
        <v>50</v>
      </c>
      <c r="AR359" s="56">
        <f t="shared" si="27"/>
        <v>0</v>
      </c>
      <c r="AS359" s="55"/>
      <c r="AT359" s="55"/>
      <c r="AU359" s="55">
        <f t="shared" si="28"/>
        <v>50</v>
      </c>
      <c r="AV359" s="57" t="s">
        <v>175</v>
      </c>
      <c r="AW359" s="55">
        <v>3</v>
      </c>
      <c r="AX359" s="55" t="s">
        <v>250</v>
      </c>
      <c r="AY359" s="58"/>
      <c r="AZ359" s="58"/>
      <c r="BA359" s="46"/>
      <c r="BB359" s="46"/>
      <c r="BC359" s="53" t="s">
        <v>119</v>
      </c>
      <c r="BD359" s="46" t="s">
        <v>371</v>
      </c>
      <c r="BE359" s="46"/>
      <c r="BF359" s="46"/>
      <c r="BG359" s="46"/>
      <c r="BH359" s="46"/>
      <c r="BI359" s="46"/>
      <c r="BJ359" s="46"/>
      <c r="BK359" s="58" t="s">
        <v>73</v>
      </c>
      <c r="BL359" s="58" t="s">
        <v>87</v>
      </c>
      <c r="BM359" s="48">
        <v>20</v>
      </c>
      <c r="BN359" s="60"/>
      <c r="BO359" s="36">
        <v>46</v>
      </c>
      <c r="BP359" s="61"/>
      <c r="BQ359" s="62"/>
      <c r="BR359" s="62"/>
      <c r="BS359" s="63"/>
      <c r="BT359" s="58" t="s">
        <v>75</v>
      </c>
      <c r="BV359" s="38"/>
    </row>
    <row r="360" spans="1:74" ht="27" customHeight="1">
      <c r="A360" s="46">
        <v>7</v>
      </c>
      <c r="B360" s="46">
        <v>134</v>
      </c>
      <c r="C360" s="47" t="s">
        <v>631</v>
      </c>
      <c r="D360" s="48">
        <v>2</v>
      </c>
      <c r="E360" s="49" t="str">
        <f t="shared" si="24"/>
        <v>1351ECOM0311</v>
      </c>
      <c r="F360" s="50">
        <v>1351</v>
      </c>
      <c r="G360" s="51" t="s">
        <v>632</v>
      </c>
      <c r="H360" s="52" t="s">
        <v>66</v>
      </c>
      <c r="I360" s="53" t="s">
        <v>231</v>
      </c>
      <c r="J360" s="53"/>
      <c r="K360" s="53"/>
      <c r="L360" s="46">
        <v>1</v>
      </c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>
        <v>1</v>
      </c>
      <c r="X360" s="46"/>
      <c r="Y360" s="46"/>
      <c r="Z360" s="46"/>
      <c r="AA360" s="46"/>
      <c r="AB360" s="46"/>
      <c r="AC360" s="46"/>
      <c r="AD360" s="46"/>
      <c r="AE360" s="53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54">
        <v>60</v>
      </c>
      <c r="AQ360" s="55">
        <f>VLOOKUP(E360,'[1]LopHocPhan'!C$2:F$1412,4,FALSE)</f>
        <v>60</v>
      </c>
      <c r="AR360" s="56">
        <f t="shared" si="27"/>
        <v>0</v>
      </c>
      <c r="AS360" s="55"/>
      <c r="AT360" s="55"/>
      <c r="AU360" s="55">
        <f t="shared" si="28"/>
        <v>60</v>
      </c>
      <c r="AV360" s="57" t="s">
        <v>140</v>
      </c>
      <c r="AW360" s="55">
        <v>3</v>
      </c>
      <c r="AX360" s="55" t="s">
        <v>174</v>
      </c>
      <c r="AY360" s="58"/>
      <c r="AZ360" s="58"/>
      <c r="BA360" s="46" t="s">
        <v>119</v>
      </c>
      <c r="BB360" s="46" t="s">
        <v>181</v>
      </c>
      <c r="BC360" s="53"/>
      <c r="BD360" s="46"/>
      <c r="BE360" s="46"/>
      <c r="BF360" s="46"/>
      <c r="BG360" s="46"/>
      <c r="BH360" s="46"/>
      <c r="BI360" s="46"/>
      <c r="BJ360" s="46"/>
      <c r="BK360" s="58" t="s">
        <v>73</v>
      </c>
      <c r="BL360" s="58" t="s">
        <v>633</v>
      </c>
      <c r="BM360" s="48">
        <v>20</v>
      </c>
      <c r="BN360" s="60"/>
      <c r="BO360" s="36">
        <v>46</v>
      </c>
      <c r="BP360" s="61"/>
      <c r="BQ360" s="62"/>
      <c r="BR360" s="62"/>
      <c r="BS360" s="63"/>
      <c r="BT360" s="58" t="s">
        <v>75</v>
      </c>
      <c r="BV360" s="38"/>
    </row>
    <row r="361" spans="1:74" ht="27" customHeight="1">
      <c r="A361" s="46">
        <v>8</v>
      </c>
      <c r="B361" s="46">
        <v>135</v>
      </c>
      <c r="C361" s="47" t="s">
        <v>631</v>
      </c>
      <c r="D361" s="48">
        <v>2</v>
      </c>
      <c r="E361" s="49" t="str">
        <f t="shared" si="24"/>
        <v>1352ECOM0311</v>
      </c>
      <c r="F361" s="50">
        <v>1352</v>
      </c>
      <c r="G361" s="51" t="s">
        <v>632</v>
      </c>
      <c r="H361" s="52" t="s">
        <v>66</v>
      </c>
      <c r="I361" s="53" t="s">
        <v>231</v>
      </c>
      <c r="J361" s="53"/>
      <c r="K361" s="53"/>
      <c r="L361" s="46">
        <v>1</v>
      </c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>
        <v>1</v>
      </c>
      <c r="X361" s="46"/>
      <c r="Y361" s="46"/>
      <c r="Z361" s="46"/>
      <c r="AA361" s="46"/>
      <c r="AB361" s="46"/>
      <c r="AC361" s="46"/>
      <c r="AD361" s="46"/>
      <c r="AE361" s="53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54">
        <v>60</v>
      </c>
      <c r="AQ361" s="55">
        <f>VLOOKUP(E361,'[1]LopHocPhan'!C$2:F$1412,4,FALSE)</f>
        <v>60</v>
      </c>
      <c r="AR361" s="56">
        <f t="shared" si="27"/>
        <v>0</v>
      </c>
      <c r="AS361" s="55"/>
      <c r="AT361" s="55"/>
      <c r="AU361" s="55">
        <f t="shared" si="28"/>
        <v>60</v>
      </c>
      <c r="AV361" s="57" t="s">
        <v>183</v>
      </c>
      <c r="AW361" s="55">
        <v>3</v>
      </c>
      <c r="AX361" s="55" t="s">
        <v>250</v>
      </c>
      <c r="AY361" s="58"/>
      <c r="AZ361" s="58"/>
      <c r="BA361" s="46" t="s">
        <v>119</v>
      </c>
      <c r="BB361" s="46" t="s">
        <v>185</v>
      </c>
      <c r="BC361" s="53"/>
      <c r="BD361" s="46"/>
      <c r="BE361" s="46"/>
      <c r="BF361" s="46"/>
      <c r="BG361" s="46"/>
      <c r="BH361" s="46"/>
      <c r="BI361" s="46"/>
      <c r="BJ361" s="46"/>
      <c r="BK361" s="58" t="s">
        <v>73</v>
      </c>
      <c r="BL361" s="58" t="s">
        <v>633</v>
      </c>
      <c r="BM361" s="48">
        <v>20</v>
      </c>
      <c r="BN361" s="60"/>
      <c r="BO361" s="36">
        <v>46</v>
      </c>
      <c r="BP361" s="61"/>
      <c r="BQ361" s="62"/>
      <c r="BR361" s="62"/>
      <c r="BS361" s="63"/>
      <c r="BT361" s="58" t="s">
        <v>75</v>
      </c>
      <c r="BV361" s="38"/>
    </row>
    <row r="362" spans="1:74" ht="27" customHeight="1">
      <c r="A362" s="46">
        <v>9</v>
      </c>
      <c r="B362" s="46">
        <v>136</v>
      </c>
      <c r="C362" s="47" t="s">
        <v>631</v>
      </c>
      <c r="D362" s="48">
        <v>2</v>
      </c>
      <c r="E362" s="49" t="str">
        <f t="shared" si="24"/>
        <v>1353ECOM0311</v>
      </c>
      <c r="F362" s="50">
        <v>1353</v>
      </c>
      <c r="G362" s="51" t="s">
        <v>632</v>
      </c>
      <c r="H362" s="52" t="s">
        <v>66</v>
      </c>
      <c r="I362" s="53" t="s">
        <v>231</v>
      </c>
      <c r="J362" s="53"/>
      <c r="K362" s="53"/>
      <c r="L362" s="46">
        <v>1</v>
      </c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>
        <v>1</v>
      </c>
      <c r="X362" s="46"/>
      <c r="Y362" s="46"/>
      <c r="Z362" s="46"/>
      <c r="AA362" s="46"/>
      <c r="AB362" s="46"/>
      <c r="AC362" s="46"/>
      <c r="AD362" s="46"/>
      <c r="AE362" s="53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54">
        <v>60</v>
      </c>
      <c r="AQ362" s="55">
        <f>VLOOKUP(E362,'[1]LopHocPhan'!C$2:F$1412,4,FALSE)</f>
        <v>60</v>
      </c>
      <c r="AR362" s="56">
        <f t="shared" si="27"/>
        <v>0</v>
      </c>
      <c r="AS362" s="55"/>
      <c r="AT362" s="55"/>
      <c r="AU362" s="55">
        <f t="shared" si="28"/>
        <v>60</v>
      </c>
      <c r="AV362" s="57" t="s">
        <v>123</v>
      </c>
      <c r="AW362" s="55">
        <v>3</v>
      </c>
      <c r="AX362" s="55" t="s">
        <v>125</v>
      </c>
      <c r="AY362" s="58"/>
      <c r="AZ362" s="58"/>
      <c r="BA362" s="46"/>
      <c r="BB362" s="46"/>
      <c r="BC362" s="53"/>
      <c r="BD362" s="46"/>
      <c r="BE362" s="46" t="s">
        <v>119</v>
      </c>
      <c r="BF362" s="46" t="s">
        <v>460</v>
      </c>
      <c r="BG362" s="46"/>
      <c r="BH362" s="46"/>
      <c r="BI362" s="46"/>
      <c r="BJ362" s="46"/>
      <c r="BK362" s="58" t="s">
        <v>73</v>
      </c>
      <c r="BL362" s="58" t="s">
        <v>634</v>
      </c>
      <c r="BM362" s="48">
        <v>20</v>
      </c>
      <c r="BN362" s="60"/>
      <c r="BO362" s="36">
        <v>46</v>
      </c>
      <c r="BP362" s="61"/>
      <c r="BQ362" s="62"/>
      <c r="BR362" s="62"/>
      <c r="BS362" s="63"/>
      <c r="BT362" s="58" t="s">
        <v>75</v>
      </c>
      <c r="BV362" s="38"/>
    </row>
    <row r="363" spans="1:74" ht="27" customHeight="1">
      <c r="A363" s="46">
        <v>10</v>
      </c>
      <c r="B363" s="46">
        <v>137</v>
      </c>
      <c r="C363" s="47" t="s">
        <v>631</v>
      </c>
      <c r="D363" s="48">
        <v>2</v>
      </c>
      <c r="E363" s="49" t="str">
        <f t="shared" si="24"/>
        <v>1354ECOM0311</v>
      </c>
      <c r="F363" s="50">
        <v>1354</v>
      </c>
      <c r="G363" s="51" t="s">
        <v>632</v>
      </c>
      <c r="H363" s="52" t="s">
        <v>66</v>
      </c>
      <c r="I363" s="53" t="s">
        <v>231</v>
      </c>
      <c r="J363" s="53"/>
      <c r="K363" s="53"/>
      <c r="L363" s="46">
        <v>1</v>
      </c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>
        <v>1</v>
      </c>
      <c r="X363" s="46"/>
      <c r="Y363" s="46"/>
      <c r="Z363" s="46"/>
      <c r="AA363" s="46"/>
      <c r="AB363" s="46"/>
      <c r="AC363" s="46"/>
      <c r="AD363" s="46"/>
      <c r="AE363" s="53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54">
        <v>60</v>
      </c>
      <c r="AQ363" s="55">
        <f>VLOOKUP(E363,'[1]LopHocPhan'!C$2:F$1412,4,FALSE)</f>
        <v>59</v>
      </c>
      <c r="AR363" s="56">
        <f t="shared" si="27"/>
        <v>1</v>
      </c>
      <c r="AS363" s="55"/>
      <c r="AT363" s="55"/>
      <c r="AU363" s="55">
        <f t="shared" si="28"/>
        <v>59</v>
      </c>
      <c r="AV363" s="57" t="s">
        <v>163</v>
      </c>
      <c r="AW363" s="55">
        <v>3</v>
      </c>
      <c r="AX363" s="55" t="s">
        <v>99</v>
      </c>
      <c r="AY363" s="58"/>
      <c r="AZ363" s="58"/>
      <c r="BA363" s="46"/>
      <c r="BB363" s="46"/>
      <c r="BC363" s="53"/>
      <c r="BD363" s="46"/>
      <c r="BE363" s="46" t="s">
        <v>119</v>
      </c>
      <c r="BF363" s="46" t="s">
        <v>185</v>
      </c>
      <c r="BG363" s="46"/>
      <c r="BH363" s="46"/>
      <c r="BI363" s="46"/>
      <c r="BJ363" s="46"/>
      <c r="BK363" s="58" t="s">
        <v>73</v>
      </c>
      <c r="BL363" s="58" t="s">
        <v>634</v>
      </c>
      <c r="BM363" s="48">
        <v>20</v>
      </c>
      <c r="BN363" s="60"/>
      <c r="BO363" s="36">
        <v>46</v>
      </c>
      <c r="BP363" s="61"/>
      <c r="BQ363" s="62"/>
      <c r="BR363" s="62"/>
      <c r="BS363" s="63"/>
      <c r="BT363" s="58" t="s">
        <v>75</v>
      </c>
      <c r="BV363" s="38"/>
    </row>
    <row r="364" spans="1:74" ht="27" customHeight="1">
      <c r="A364" s="46">
        <v>11</v>
      </c>
      <c r="B364" s="46">
        <v>138</v>
      </c>
      <c r="C364" s="47" t="s">
        <v>631</v>
      </c>
      <c r="D364" s="48">
        <v>2</v>
      </c>
      <c r="E364" s="49" t="str">
        <f t="shared" si="24"/>
        <v>1355ECOM0311</v>
      </c>
      <c r="F364" s="50">
        <v>1355</v>
      </c>
      <c r="G364" s="51" t="s">
        <v>632</v>
      </c>
      <c r="H364" s="52" t="s">
        <v>66</v>
      </c>
      <c r="I364" s="53" t="s">
        <v>231</v>
      </c>
      <c r="J364" s="53"/>
      <c r="K364" s="53"/>
      <c r="L364" s="46">
        <v>1</v>
      </c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>
        <v>1</v>
      </c>
      <c r="X364" s="46"/>
      <c r="Y364" s="46"/>
      <c r="Z364" s="46"/>
      <c r="AA364" s="46"/>
      <c r="AB364" s="46"/>
      <c r="AC364" s="46"/>
      <c r="AD364" s="46"/>
      <c r="AE364" s="53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54">
        <v>60</v>
      </c>
      <c r="AQ364" s="55">
        <f>VLOOKUP(E364,'[1]LopHocPhan'!C$2:F$1412,4,FALSE)</f>
        <v>35</v>
      </c>
      <c r="AR364" s="56">
        <f t="shared" si="27"/>
        <v>25</v>
      </c>
      <c r="AS364" s="55"/>
      <c r="AT364" s="55"/>
      <c r="AU364" s="55">
        <f t="shared" si="28"/>
        <v>35</v>
      </c>
      <c r="AV364" s="57" t="s">
        <v>129</v>
      </c>
      <c r="AW364" s="55">
        <v>3</v>
      </c>
      <c r="AX364" s="55" t="s">
        <v>79</v>
      </c>
      <c r="AY364" s="58"/>
      <c r="AZ364" s="58"/>
      <c r="BA364" s="46"/>
      <c r="BB364" s="46"/>
      <c r="BC364" s="53"/>
      <c r="BD364" s="46"/>
      <c r="BE364" s="46"/>
      <c r="BF364" s="46"/>
      <c r="BG364" s="46"/>
      <c r="BH364" s="46"/>
      <c r="BI364" s="46" t="s">
        <v>119</v>
      </c>
      <c r="BJ364" s="46" t="s">
        <v>371</v>
      </c>
      <c r="BK364" s="58" t="s">
        <v>73</v>
      </c>
      <c r="BL364" s="58" t="s">
        <v>634</v>
      </c>
      <c r="BM364" s="48">
        <v>20</v>
      </c>
      <c r="BN364" s="60"/>
      <c r="BO364" s="36">
        <v>46</v>
      </c>
      <c r="BP364" s="61"/>
      <c r="BQ364" s="62"/>
      <c r="BR364" s="62"/>
      <c r="BS364" s="63"/>
      <c r="BT364" s="58" t="s">
        <v>75</v>
      </c>
      <c r="BV364" s="38"/>
    </row>
    <row r="365" spans="1:78" s="102" customFormat="1" ht="27" customHeight="1">
      <c r="A365" s="46">
        <v>21</v>
      </c>
      <c r="B365" s="46">
        <v>154</v>
      </c>
      <c r="C365" s="47" t="s">
        <v>635</v>
      </c>
      <c r="D365" s="52">
        <v>2</v>
      </c>
      <c r="E365" s="49" t="str">
        <f t="shared" si="24"/>
        <v>1351ECOM0411</v>
      </c>
      <c r="F365" s="50">
        <v>1351</v>
      </c>
      <c r="G365" s="87" t="s">
        <v>636</v>
      </c>
      <c r="H365" s="52" t="s">
        <v>66</v>
      </c>
      <c r="I365" s="53" t="s">
        <v>231</v>
      </c>
      <c r="J365" s="53"/>
      <c r="K365" s="53"/>
      <c r="L365" s="46">
        <v>1</v>
      </c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>
        <v>1</v>
      </c>
      <c r="X365" s="46"/>
      <c r="Y365" s="46"/>
      <c r="Z365" s="46"/>
      <c r="AA365" s="46"/>
      <c r="AB365" s="46"/>
      <c r="AC365" s="46"/>
      <c r="AD365" s="46"/>
      <c r="AE365" s="53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54">
        <v>60</v>
      </c>
      <c r="AQ365" s="55">
        <f>VLOOKUP(E365,'[1]LopHocPhan'!C$2:F$1412,4,FALSE)</f>
        <v>56</v>
      </c>
      <c r="AR365" s="55"/>
      <c r="AS365" s="55" t="s">
        <v>637</v>
      </c>
      <c r="AT365" s="55"/>
      <c r="AU365" s="55">
        <v>49</v>
      </c>
      <c r="AV365" s="57" t="s">
        <v>157</v>
      </c>
      <c r="AW365" s="55">
        <v>2</v>
      </c>
      <c r="AX365" s="55" t="s">
        <v>82</v>
      </c>
      <c r="AY365" s="72"/>
      <c r="AZ365" s="58"/>
      <c r="BA365" s="46" t="s">
        <v>71</v>
      </c>
      <c r="BB365" s="46" t="s">
        <v>463</v>
      </c>
      <c r="BC365" s="46"/>
      <c r="BD365" s="46"/>
      <c r="BE365" s="46"/>
      <c r="BF365" s="46"/>
      <c r="BG365" s="46"/>
      <c r="BH365" s="46"/>
      <c r="BI365" s="46"/>
      <c r="BJ365" s="46"/>
      <c r="BK365" s="58" t="s">
        <v>73</v>
      </c>
      <c r="BL365" s="72" t="s">
        <v>87</v>
      </c>
      <c r="BM365" s="48">
        <v>20</v>
      </c>
      <c r="BN365" s="60"/>
      <c r="BO365" s="36">
        <v>46</v>
      </c>
      <c r="BP365" s="61"/>
      <c r="BQ365" s="62"/>
      <c r="BR365" s="62"/>
      <c r="BS365" s="63"/>
      <c r="BT365" s="58" t="s">
        <v>75</v>
      </c>
      <c r="BU365" s="3"/>
      <c r="BV365" s="38"/>
      <c r="BW365" s="38"/>
      <c r="BX365" s="3"/>
      <c r="BY365" s="3"/>
      <c r="BZ365" s="3"/>
    </row>
    <row r="366" spans="1:78" s="102" customFormat="1" ht="27" customHeight="1">
      <c r="A366" s="46">
        <v>22</v>
      </c>
      <c r="B366" s="46">
        <v>155</v>
      </c>
      <c r="C366" s="47" t="s">
        <v>635</v>
      </c>
      <c r="D366" s="52">
        <v>2</v>
      </c>
      <c r="E366" s="49" t="str">
        <f t="shared" si="24"/>
        <v>1352ECOM0411</v>
      </c>
      <c r="F366" s="50">
        <v>1352</v>
      </c>
      <c r="G366" s="87" t="s">
        <v>636</v>
      </c>
      <c r="H366" s="52" t="s">
        <v>66</v>
      </c>
      <c r="I366" s="53" t="s">
        <v>231</v>
      </c>
      <c r="J366" s="53"/>
      <c r="K366" s="53"/>
      <c r="L366" s="46">
        <v>1</v>
      </c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>
        <v>1</v>
      </c>
      <c r="X366" s="46"/>
      <c r="Y366" s="46"/>
      <c r="Z366" s="46"/>
      <c r="AA366" s="46"/>
      <c r="AB366" s="46"/>
      <c r="AC366" s="46"/>
      <c r="AD366" s="46"/>
      <c r="AE366" s="53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54">
        <v>60</v>
      </c>
      <c r="AQ366" s="55">
        <f>VLOOKUP(E366,'[1]LopHocPhan'!C$2:F$1412,4,FALSE)</f>
        <v>51</v>
      </c>
      <c r="AR366" s="56">
        <f>AP366-AQ366</f>
        <v>9</v>
      </c>
      <c r="AS366" s="55"/>
      <c r="AT366" s="55"/>
      <c r="AU366" s="55">
        <f>AQ366</f>
        <v>51</v>
      </c>
      <c r="AV366" s="57" t="s">
        <v>136</v>
      </c>
      <c r="AW366" s="55">
        <v>2</v>
      </c>
      <c r="AX366" s="55" t="s">
        <v>72</v>
      </c>
      <c r="AY366" s="72"/>
      <c r="AZ366" s="58"/>
      <c r="BA366" s="46" t="s">
        <v>71</v>
      </c>
      <c r="BB366" s="46" t="s">
        <v>367</v>
      </c>
      <c r="BC366" s="46"/>
      <c r="BD366" s="46"/>
      <c r="BE366" s="46"/>
      <c r="BF366" s="46"/>
      <c r="BG366" s="46"/>
      <c r="BH366" s="46"/>
      <c r="BI366" s="46"/>
      <c r="BJ366" s="46"/>
      <c r="BK366" s="58" t="s">
        <v>73</v>
      </c>
      <c r="BL366" s="72" t="s">
        <v>87</v>
      </c>
      <c r="BM366" s="48">
        <v>20</v>
      </c>
      <c r="BN366" s="60"/>
      <c r="BO366" s="36">
        <v>46</v>
      </c>
      <c r="BP366" s="61"/>
      <c r="BQ366" s="62"/>
      <c r="BR366" s="62"/>
      <c r="BS366" s="63"/>
      <c r="BT366" s="58" t="s">
        <v>75</v>
      </c>
      <c r="BU366" s="3"/>
      <c r="BV366" s="38"/>
      <c r="BW366" s="38"/>
      <c r="BX366" s="3"/>
      <c r="BY366" s="3"/>
      <c r="BZ366" s="3"/>
    </row>
    <row r="367" spans="1:78" s="102" customFormat="1" ht="27" customHeight="1">
      <c r="A367" s="46">
        <v>23</v>
      </c>
      <c r="B367" s="46">
        <v>156</v>
      </c>
      <c r="C367" s="47" t="s">
        <v>635</v>
      </c>
      <c r="D367" s="52">
        <v>2</v>
      </c>
      <c r="E367" s="49" t="str">
        <f t="shared" si="24"/>
        <v>1353ECOM0411</v>
      </c>
      <c r="F367" s="50">
        <v>1353</v>
      </c>
      <c r="G367" s="87" t="s">
        <v>636</v>
      </c>
      <c r="H367" s="52" t="s">
        <v>66</v>
      </c>
      <c r="I367" s="53" t="s">
        <v>231</v>
      </c>
      <c r="J367" s="53"/>
      <c r="K367" s="53"/>
      <c r="L367" s="46">
        <v>1</v>
      </c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>
        <v>1</v>
      </c>
      <c r="X367" s="46"/>
      <c r="Y367" s="46"/>
      <c r="Z367" s="46"/>
      <c r="AA367" s="46"/>
      <c r="AB367" s="46"/>
      <c r="AC367" s="46"/>
      <c r="AD367" s="46"/>
      <c r="AE367" s="53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54">
        <v>60</v>
      </c>
      <c r="AQ367" s="55">
        <f>VLOOKUP(E367,'[1]LopHocPhan'!C$2:F$1412,4,FALSE)</f>
        <v>1</v>
      </c>
      <c r="AR367" s="55"/>
      <c r="AS367" s="55" t="s">
        <v>638</v>
      </c>
      <c r="AT367" s="55"/>
      <c r="AU367" s="55">
        <f>AQ367+22+7+1</f>
        <v>31</v>
      </c>
      <c r="AV367" s="57" t="s">
        <v>123</v>
      </c>
      <c r="AW367" s="55">
        <v>4</v>
      </c>
      <c r="AX367" s="55" t="s">
        <v>186</v>
      </c>
      <c r="AY367" s="58"/>
      <c r="AZ367" s="58"/>
      <c r="BA367" s="46"/>
      <c r="BB367" s="46"/>
      <c r="BC367" s="80"/>
      <c r="BD367" s="46"/>
      <c r="BE367" s="46" t="s">
        <v>93</v>
      </c>
      <c r="BF367" s="46" t="s">
        <v>187</v>
      </c>
      <c r="BG367" s="46"/>
      <c r="BH367" s="46"/>
      <c r="BI367" s="46"/>
      <c r="BJ367" s="46"/>
      <c r="BK367" s="58" t="s">
        <v>73</v>
      </c>
      <c r="BL367" s="58" t="s">
        <v>74</v>
      </c>
      <c r="BM367" s="48">
        <v>20</v>
      </c>
      <c r="BN367" s="60"/>
      <c r="BO367" s="36">
        <v>46</v>
      </c>
      <c r="BP367" s="61"/>
      <c r="BQ367" s="62"/>
      <c r="BR367" s="62"/>
      <c r="BS367" s="63"/>
      <c r="BT367" s="58" t="s">
        <v>75</v>
      </c>
      <c r="BU367" s="3"/>
      <c r="BV367" s="38"/>
      <c r="BW367" s="38"/>
      <c r="BX367" s="3"/>
      <c r="BY367" s="3"/>
      <c r="BZ367" s="3"/>
    </row>
    <row r="368" spans="1:75" ht="27" customHeight="1">
      <c r="A368" s="46">
        <v>24</v>
      </c>
      <c r="B368" s="46">
        <v>157</v>
      </c>
      <c r="C368" s="47" t="s">
        <v>635</v>
      </c>
      <c r="D368" s="52">
        <v>2</v>
      </c>
      <c r="E368" s="49" t="str">
        <f t="shared" si="24"/>
        <v>1354ECOM0411</v>
      </c>
      <c r="F368" s="50">
        <v>1354</v>
      </c>
      <c r="G368" s="87" t="s">
        <v>636</v>
      </c>
      <c r="H368" s="52" t="s">
        <v>66</v>
      </c>
      <c r="I368" s="53" t="s">
        <v>231</v>
      </c>
      <c r="J368" s="53"/>
      <c r="K368" s="53"/>
      <c r="L368" s="46">
        <v>1</v>
      </c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>
        <v>1</v>
      </c>
      <c r="X368" s="46"/>
      <c r="Y368" s="46"/>
      <c r="Z368" s="46"/>
      <c r="AA368" s="46"/>
      <c r="AB368" s="46"/>
      <c r="AC368" s="46"/>
      <c r="AD368" s="46"/>
      <c r="AE368" s="53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54">
        <v>60</v>
      </c>
      <c r="AQ368" s="55">
        <f>VLOOKUP(E368,'[1]LopHocPhan'!C$2:F$1412,4,FALSE)</f>
        <v>52</v>
      </c>
      <c r="AR368" s="55"/>
      <c r="AS368" s="55" t="s">
        <v>639</v>
      </c>
      <c r="AT368" s="55"/>
      <c r="AU368" s="55">
        <v>30</v>
      </c>
      <c r="AV368" s="57" t="s">
        <v>102</v>
      </c>
      <c r="AW368" s="55">
        <v>4</v>
      </c>
      <c r="AX368" s="55" t="s">
        <v>250</v>
      </c>
      <c r="AY368" s="58"/>
      <c r="AZ368" s="58"/>
      <c r="BA368" s="46"/>
      <c r="BB368" s="46"/>
      <c r="BC368" s="46"/>
      <c r="BD368" s="46"/>
      <c r="BE368" s="46" t="s">
        <v>93</v>
      </c>
      <c r="BF368" s="46" t="s">
        <v>463</v>
      </c>
      <c r="BG368" s="46"/>
      <c r="BH368" s="46"/>
      <c r="BI368" s="46"/>
      <c r="BJ368" s="46"/>
      <c r="BK368" s="58" t="s">
        <v>73</v>
      </c>
      <c r="BL368" s="58" t="s">
        <v>74</v>
      </c>
      <c r="BM368" s="48">
        <v>20</v>
      </c>
      <c r="BN368" s="60"/>
      <c r="BO368" s="36">
        <v>46</v>
      </c>
      <c r="BP368" s="61"/>
      <c r="BQ368" s="62"/>
      <c r="BR368" s="62"/>
      <c r="BS368" s="63"/>
      <c r="BT368" s="58" t="s">
        <v>75</v>
      </c>
      <c r="BV368" s="38"/>
      <c r="BW368" s="38"/>
    </row>
    <row r="369" spans="1:72" ht="27" customHeight="1">
      <c r="A369" s="46">
        <v>25</v>
      </c>
      <c r="B369" s="46">
        <v>450</v>
      </c>
      <c r="C369" s="83" t="s">
        <v>640</v>
      </c>
      <c r="D369" s="49">
        <v>3</v>
      </c>
      <c r="E369" s="49" t="str">
        <f t="shared" si="24"/>
        <v>1357SMGM0511</v>
      </c>
      <c r="F369" s="50">
        <v>1357</v>
      </c>
      <c r="G369" s="70" t="s">
        <v>630</v>
      </c>
      <c r="H369" s="77" t="s">
        <v>111</v>
      </c>
      <c r="I369" s="69" t="s">
        <v>203</v>
      </c>
      <c r="J369" s="53"/>
      <c r="K369" s="53"/>
      <c r="L369" s="46"/>
      <c r="M369" s="69">
        <v>1</v>
      </c>
      <c r="N369" s="46"/>
      <c r="O369" s="46"/>
      <c r="P369" s="69"/>
      <c r="Q369" s="69"/>
      <c r="R369" s="69"/>
      <c r="S369" s="69"/>
      <c r="T369" s="69"/>
      <c r="U369" s="69"/>
      <c r="V369" s="69"/>
      <c r="W369" s="69">
        <v>1</v>
      </c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>
        <v>50</v>
      </c>
      <c r="AQ369" s="55">
        <f>VLOOKUP(E369,'[1]LopHocPhan'!C$2:F$1412,4,FALSE)</f>
        <v>36</v>
      </c>
      <c r="AR369" s="56">
        <f aca="true" t="shared" si="29" ref="AR369:AR380">AP369-AQ369</f>
        <v>14</v>
      </c>
      <c r="AS369" s="55"/>
      <c r="AT369" s="55"/>
      <c r="AU369" s="55">
        <f aca="true" t="shared" si="30" ref="AU369:AU380">AQ369</f>
        <v>36</v>
      </c>
      <c r="AV369" s="71" t="s">
        <v>102</v>
      </c>
      <c r="AW369" s="55">
        <v>1</v>
      </c>
      <c r="AX369" s="55" t="s">
        <v>127</v>
      </c>
      <c r="AY369" s="72"/>
      <c r="AZ369" s="72"/>
      <c r="BA369" s="69"/>
      <c r="BB369" s="77"/>
      <c r="BC369" s="69"/>
      <c r="BD369" s="70"/>
      <c r="BE369" s="70" t="s">
        <v>115</v>
      </c>
      <c r="BF369" s="70" t="s">
        <v>483</v>
      </c>
      <c r="BG369" s="70"/>
      <c r="BH369" s="70"/>
      <c r="BI369" s="70"/>
      <c r="BJ369" s="70"/>
      <c r="BK369" s="72" t="s">
        <v>73</v>
      </c>
      <c r="BL369" s="72" t="s">
        <v>74</v>
      </c>
      <c r="BM369" s="49">
        <v>20</v>
      </c>
      <c r="BN369" s="60"/>
      <c r="BO369" s="36">
        <v>47</v>
      </c>
      <c r="BP369" s="61"/>
      <c r="BQ369" s="62"/>
      <c r="BR369" s="62"/>
      <c r="BS369" s="63"/>
      <c r="BT369" s="72" t="s">
        <v>105</v>
      </c>
    </row>
    <row r="370" spans="1:74" ht="27" customHeight="1">
      <c r="A370" s="46">
        <v>1</v>
      </c>
      <c r="B370" s="46">
        <v>86</v>
      </c>
      <c r="C370" s="47" t="s">
        <v>641</v>
      </c>
      <c r="D370" s="48">
        <v>3</v>
      </c>
      <c r="E370" s="49" t="str">
        <f t="shared" si="24"/>
        <v>1351FMGM0211</v>
      </c>
      <c r="F370" s="50">
        <v>1351</v>
      </c>
      <c r="G370" s="74" t="s">
        <v>642</v>
      </c>
      <c r="H370" s="52" t="s">
        <v>111</v>
      </c>
      <c r="I370" s="53" t="s">
        <v>643</v>
      </c>
      <c r="J370" s="53"/>
      <c r="K370" s="53"/>
      <c r="L370" s="46">
        <v>1</v>
      </c>
      <c r="M370" s="46"/>
      <c r="N370" s="46"/>
      <c r="O370" s="46"/>
      <c r="P370" s="46"/>
      <c r="Q370" s="46"/>
      <c r="R370" s="46"/>
      <c r="S370" s="46"/>
      <c r="T370" s="46"/>
      <c r="U370" s="46">
        <v>1</v>
      </c>
      <c r="V370" s="46"/>
      <c r="W370" s="46"/>
      <c r="X370" s="46"/>
      <c r="Y370" s="46"/>
      <c r="Z370" s="46"/>
      <c r="AA370" s="46"/>
      <c r="AB370" s="46"/>
      <c r="AC370" s="46"/>
      <c r="AD370" s="46"/>
      <c r="AE370" s="53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54">
        <v>60</v>
      </c>
      <c r="AQ370" s="55">
        <f>VLOOKUP(E370,'[1]LopHocPhan'!C$2:F$1412,4,FALSE)</f>
        <v>59</v>
      </c>
      <c r="AR370" s="56">
        <f t="shared" si="29"/>
        <v>1</v>
      </c>
      <c r="AS370" s="55"/>
      <c r="AT370" s="55"/>
      <c r="AU370" s="55">
        <f t="shared" si="30"/>
        <v>59</v>
      </c>
      <c r="AV370" s="57" t="s">
        <v>123</v>
      </c>
      <c r="AW370" s="55">
        <v>2</v>
      </c>
      <c r="AX370" s="55" t="s">
        <v>118</v>
      </c>
      <c r="AY370" s="58" t="s">
        <v>297</v>
      </c>
      <c r="AZ370" s="58"/>
      <c r="BA370" s="46"/>
      <c r="BB370" s="46"/>
      <c r="BC370" s="46"/>
      <c r="BD370" s="46"/>
      <c r="BE370" s="46" t="s">
        <v>115</v>
      </c>
      <c r="BF370" s="46" t="s">
        <v>181</v>
      </c>
      <c r="BG370" s="46"/>
      <c r="BH370" s="46"/>
      <c r="BI370" s="46"/>
      <c r="BJ370" s="46"/>
      <c r="BK370" s="58" t="s">
        <v>73</v>
      </c>
      <c r="BL370" s="58" t="s">
        <v>74</v>
      </c>
      <c r="BM370" s="48">
        <v>22</v>
      </c>
      <c r="BN370" s="60"/>
      <c r="BO370" s="36">
        <v>46</v>
      </c>
      <c r="BP370" s="61"/>
      <c r="BQ370" s="62"/>
      <c r="BR370" s="62"/>
      <c r="BS370" s="89"/>
      <c r="BT370" s="58" t="s">
        <v>75</v>
      </c>
      <c r="BV370" s="38"/>
    </row>
    <row r="371" spans="1:74" ht="27" customHeight="1">
      <c r="A371" s="46">
        <v>2</v>
      </c>
      <c r="B371" s="46">
        <v>87</v>
      </c>
      <c r="C371" s="47" t="s">
        <v>641</v>
      </c>
      <c r="D371" s="48">
        <v>3</v>
      </c>
      <c r="E371" s="49" t="str">
        <f t="shared" si="24"/>
        <v>1352FMGM0211</v>
      </c>
      <c r="F371" s="50">
        <v>1352</v>
      </c>
      <c r="G371" s="74" t="s">
        <v>642</v>
      </c>
      <c r="H371" s="52" t="s">
        <v>111</v>
      </c>
      <c r="I371" s="53" t="s">
        <v>643</v>
      </c>
      <c r="J371" s="53"/>
      <c r="K371" s="53"/>
      <c r="L371" s="46">
        <v>1</v>
      </c>
      <c r="M371" s="46"/>
      <c r="N371" s="46"/>
      <c r="O371" s="46"/>
      <c r="P371" s="46"/>
      <c r="Q371" s="46"/>
      <c r="R371" s="46"/>
      <c r="S371" s="46"/>
      <c r="T371" s="46"/>
      <c r="U371" s="46">
        <v>1</v>
      </c>
      <c r="V371" s="46"/>
      <c r="W371" s="46"/>
      <c r="X371" s="46"/>
      <c r="Y371" s="46"/>
      <c r="Z371" s="46"/>
      <c r="AA371" s="46"/>
      <c r="AB371" s="46"/>
      <c r="AC371" s="46"/>
      <c r="AD371" s="46"/>
      <c r="AE371" s="53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54">
        <v>60</v>
      </c>
      <c r="AQ371" s="55">
        <f>VLOOKUP(E371,'[1]LopHocPhan'!C$2:F$1412,4,FALSE)</f>
        <v>60</v>
      </c>
      <c r="AR371" s="56">
        <f t="shared" si="29"/>
        <v>0</v>
      </c>
      <c r="AS371" s="55"/>
      <c r="AT371" s="55"/>
      <c r="AU371" s="55">
        <f t="shared" si="30"/>
        <v>60</v>
      </c>
      <c r="AV371" s="57" t="s">
        <v>102</v>
      </c>
      <c r="AW371" s="55">
        <v>2</v>
      </c>
      <c r="AX371" s="55" t="s">
        <v>186</v>
      </c>
      <c r="AY371" s="58" t="s">
        <v>297</v>
      </c>
      <c r="AZ371" s="58"/>
      <c r="BA371" s="46"/>
      <c r="BB371" s="46"/>
      <c r="BC371" s="46"/>
      <c r="BD371" s="46"/>
      <c r="BE371" s="46" t="s">
        <v>115</v>
      </c>
      <c r="BF371" s="46" t="s">
        <v>185</v>
      </c>
      <c r="BG371" s="46"/>
      <c r="BH371" s="46"/>
      <c r="BI371" s="46"/>
      <c r="BJ371" s="46"/>
      <c r="BK371" s="58" t="s">
        <v>73</v>
      </c>
      <c r="BL371" s="58" t="s">
        <v>74</v>
      </c>
      <c r="BM371" s="48">
        <v>22</v>
      </c>
      <c r="BN371" s="60"/>
      <c r="BO371" s="36">
        <v>46</v>
      </c>
      <c r="BP371" s="61"/>
      <c r="BQ371" s="62"/>
      <c r="BR371" s="62"/>
      <c r="BS371" s="89"/>
      <c r="BT371" s="58" t="s">
        <v>75</v>
      </c>
      <c r="BV371" s="38"/>
    </row>
    <row r="372" spans="1:74" ht="27" customHeight="1">
      <c r="A372" s="46">
        <v>3</v>
      </c>
      <c r="B372" s="46">
        <v>88</v>
      </c>
      <c r="C372" s="47" t="s">
        <v>641</v>
      </c>
      <c r="D372" s="48">
        <v>3</v>
      </c>
      <c r="E372" s="49" t="str">
        <f t="shared" si="24"/>
        <v>1353FMGM0211</v>
      </c>
      <c r="F372" s="50">
        <v>1353</v>
      </c>
      <c r="G372" s="74" t="s">
        <v>642</v>
      </c>
      <c r="H372" s="52" t="s">
        <v>111</v>
      </c>
      <c r="I372" s="53" t="s">
        <v>643</v>
      </c>
      <c r="J372" s="53"/>
      <c r="K372" s="53"/>
      <c r="L372" s="46">
        <v>1</v>
      </c>
      <c r="M372" s="46"/>
      <c r="N372" s="46"/>
      <c r="O372" s="46"/>
      <c r="P372" s="46"/>
      <c r="Q372" s="46"/>
      <c r="R372" s="46"/>
      <c r="S372" s="46"/>
      <c r="T372" s="46"/>
      <c r="U372" s="46">
        <v>1</v>
      </c>
      <c r="V372" s="46"/>
      <c r="W372" s="46"/>
      <c r="X372" s="46"/>
      <c r="Y372" s="46"/>
      <c r="Z372" s="46"/>
      <c r="AA372" s="46"/>
      <c r="AB372" s="46"/>
      <c r="AC372" s="46"/>
      <c r="AD372" s="46"/>
      <c r="AE372" s="53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54">
        <v>60</v>
      </c>
      <c r="AQ372" s="55">
        <f>VLOOKUP(E372,'[1]LopHocPhan'!C$2:F$1412,4,FALSE)</f>
        <v>60</v>
      </c>
      <c r="AR372" s="56">
        <f t="shared" si="29"/>
        <v>0</v>
      </c>
      <c r="AS372" s="55"/>
      <c r="AT372" s="55"/>
      <c r="AU372" s="55">
        <f t="shared" si="30"/>
        <v>60</v>
      </c>
      <c r="AV372" s="57" t="s">
        <v>76</v>
      </c>
      <c r="AW372" s="55">
        <v>3</v>
      </c>
      <c r="AX372" s="55" t="s">
        <v>250</v>
      </c>
      <c r="AY372" s="58" t="s">
        <v>297</v>
      </c>
      <c r="AZ372" s="58"/>
      <c r="BA372" s="46"/>
      <c r="BB372" s="46"/>
      <c r="BC372" s="46"/>
      <c r="BD372" s="46"/>
      <c r="BE372" s="46"/>
      <c r="BF372" s="46"/>
      <c r="BG372" s="46" t="s">
        <v>119</v>
      </c>
      <c r="BH372" s="46" t="s">
        <v>181</v>
      </c>
      <c r="BI372" s="46"/>
      <c r="BJ372" s="46"/>
      <c r="BK372" s="58" t="s">
        <v>73</v>
      </c>
      <c r="BL372" s="58" t="s">
        <v>74</v>
      </c>
      <c r="BM372" s="48">
        <v>22</v>
      </c>
      <c r="BN372" s="60"/>
      <c r="BO372" s="36">
        <v>46</v>
      </c>
      <c r="BP372" s="61"/>
      <c r="BQ372" s="62"/>
      <c r="BR372" s="62"/>
      <c r="BS372" s="89"/>
      <c r="BT372" s="58" t="s">
        <v>75</v>
      </c>
      <c r="BV372" s="38"/>
    </row>
    <row r="373" spans="1:74" ht="22.5" customHeight="1">
      <c r="A373" s="46">
        <v>4</v>
      </c>
      <c r="B373" s="46">
        <v>89</v>
      </c>
      <c r="C373" s="47" t="s">
        <v>641</v>
      </c>
      <c r="D373" s="48">
        <v>3</v>
      </c>
      <c r="E373" s="49" t="str">
        <f t="shared" si="24"/>
        <v>1354FMGM0211</v>
      </c>
      <c r="F373" s="50">
        <v>1354</v>
      </c>
      <c r="G373" s="74" t="s">
        <v>642</v>
      </c>
      <c r="H373" s="52" t="s">
        <v>111</v>
      </c>
      <c r="I373" s="53" t="s">
        <v>643</v>
      </c>
      <c r="J373" s="53"/>
      <c r="K373" s="53"/>
      <c r="L373" s="46">
        <v>1</v>
      </c>
      <c r="M373" s="46"/>
      <c r="N373" s="46"/>
      <c r="O373" s="46"/>
      <c r="P373" s="46"/>
      <c r="Q373" s="46"/>
      <c r="R373" s="46"/>
      <c r="S373" s="46"/>
      <c r="T373" s="46"/>
      <c r="U373" s="46">
        <v>1</v>
      </c>
      <c r="V373" s="46"/>
      <c r="W373" s="46"/>
      <c r="X373" s="46"/>
      <c r="Y373" s="46"/>
      <c r="Z373" s="46"/>
      <c r="AA373" s="46"/>
      <c r="AB373" s="46"/>
      <c r="AC373" s="46"/>
      <c r="AD373" s="46"/>
      <c r="AE373" s="53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54">
        <v>60</v>
      </c>
      <c r="AQ373" s="55">
        <f>VLOOKUP(E373,'[1]LopHocPhan'!C$2:F$1412,4,FALSE)</f>
        <v>60</v>
      </c>
      <c r="AR373" s="56">
        <f t="shared" si="29"/>
        <v>0</v>
      </c>
      <c r="AS373" s="55"/>
      <c r="AT373" s="55"/>
      <c r="AU373" s="55">
        <f t="shared" si="30"/>
        <v>60</v>
      </c>
      <c r="AV373" s="57" t="s">
        <v>80</v>
      </c>
      <c r="AW373" s="55">
        <v>3</v>
      </c>
      <c r="AX373" s="55" t="s">
        <v>296</v>
      </c>
      <c r="AY373" s="58" t="s">
        <v>297</v>
      </c>
      <c r="AZ373" s="58"/>
      <c r="BA373" s="46"/>
      <c r="BB373" s="46"/>
      <c r="BC373" s="46"/>
      <c r="BD373" s="46"/>
      <c r="BE373" s="46"/>
      <c r="BF373" s="46"/>
      <c r="BG373" s="46" t="s">
        <v>115</v>
      </c>
      <c r="BH373" s="46" t="s">
        <v>483</v>
      </c>
      <c r="BI373" s="46"/>
      <c r="BJ373" s="46"/>
      <c r="BK373" s="58" t="s">
        <v>73</v>
      </c>
      <c r="BL373" s="58" t="s">
        <v>74</v>
      </c>
      <c r="BM373" s="48">
        <v>22</v>
      </c>
      <c r="BN373" s="60"/>
      <c r="BO373" s="36">
        <v>46</v>
      </c>
      <c r="BP373" s="61"/>
      <c r="BQ373" s="62"/>
      <c r="BR373" s="62"/>
      <c r="BS373" s="89"/>
      <c r="BT373" s="58" t="s">
        <v>75</v>
      </c>
      <c r="BV373" s="38"/>
    </row>
    <row r="374" spans="1:74" ht="22.5" customHeight="1">
      <c r="A374" s="46">
        <v>5</v>
      </c>
      <c r="B374" s="46">
        <v>90</v>
      </c>
      <c r="C374" s="47" t="s">
        <v>641</v>
      </c>
      <c r="D374" s="48">
        <v>3</v>
      </c>
      <c r="E374" s="49" t="str">
        <f t="shared" si="24"/>
        <v>1355FMGM0211</v>
      </c>
      <c r="F374" s="50">
        <v>1355</v>
      </c>
      <c r="G374" s="74" t="s">
        <v>642</v>
      </c>
      <c r="H374" s="52" t="s">
        <v>111</v>
      </c>
      <c r="I374" s="53" t="s">
        <v>643</v>
      </c>
      <c r="J374" s="53"/>
      <c r="K374" s="53"/>
      <c r="L374" s="46">
        <v>1</v>
      </c>
      <c r="M374" s="46"/>
      <c r="N374" s="46"/>
      <c r="O374" s="46"/>
      <c r="P374" s="46"/>
      <c r="Q374" s="46"/>
      <c r="R374" s="46"/>
      <c r="S374" s="46"/>
      <c r="T374" s="46"/>
      <c r="U374" s="46">
        <v>1</v>
      </c>
      <c r="V374" s="46"/>
      <c r="W374" s="46"/>
      <c r="X374" s="46"/>
      <c r="Y374" s="46"/>
      <c r="Z374" s="46"/>
      <c r="AA374" s="46"/>
      <c r="AB374" s="46"/>
      <c r="AC374" s="46"/>
      <c r="AD374" s="46"/>
      <c r="AE374" s="53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54">
        <v>60</v>
      </c>
      <c r="AQ374" s="55">
        <f>VLOOKUP(E374,'[1]LopHocPhan'!C$2:F$1412,4,FALSE)</f>
        <v>55</v>
      </c>
      <c r="AR374" s="56">
        <f t="shared" si="29"/>
        <v>5</v>
      </c>
      <c r="AS374" s="55"/>
      <c r="AT374" s="55"/>
      <c r="AU374" s="55">
        <f t="shared" si="30"/>
        <v>55</v>
      </c>
      <c r="AV374" s="57" t="s">
        <v>166</v>
      </c>
      <c r="AW374" s="55">
        <v>3</v>
      </c>
      <c r="AX374" s="55" t="s">
        <v>94</v>
      </c>
      <c r="AY374" s="58" t="s">
        <v>297</v>
      </c>
      <c r="AZ374" s="58"/>
      <c r="BA374" s="46"/>
      <c r="BB374" s="46"/>
      <c r="BC374" s="46"/>
      <c r="BD374" s="46"/>
      <c r="BE374" s="46"/>
      <c r="BF374" s="46"/>
      <c r="BG374" s="46" t="s">
        <v>115</v>
      </c>
      <c r="BH374" s="46" t="s">
        <v>481</v>
      </c>
      <c r="BI374" s="46"/>
      <c r="BJ374" s="46"/>
      <c r="BK374" s="58" t="s">
        <v>73</v>
      </c>
      <c r="BL374" s="58" t="s">
        <v>74</v>
      </c>
      <c r="BM374" s="48">
        <v>22</v>
      </c>
      <c r="BN374" s="60"/>
      <c r="BO374" s="36">
        <v>46</v>
      </c>
      <c r="BP374" s="61"/>
      <c r="BQ374" s="62"/>
      <c r="BR374" s="62"/>
      <c r="BS374" s="89"/>
      <c r="BT374" s="58" t="s">
        <v>75</v>
      </c>
      <c r="BV374" s="38"/>
    </row>
    <row r="375" spans="1:72" ht="22.5" customHeight="1">
      <c r="A375" s="46">
        <v>6</v>
      </c>
      <c r="B375" s="46">
        <v>115</v>
      </c>
      <c r="C375" s="64" t="s">
        <v>644</v>
      </c>
      <c r="D375" s="48">
        <v>2</v>
      </c>
      <c r="E375" s="49" t="str">
        <f t="shared" si="24"/>
        <v>1372FMGM0511</v>
      </c>
      <c r="F375" s="50">
        <v>1372</v>
      </c>
      <c r="G375" s="74" t="s">
        <v>645</v>
      </c>
      <c r="H375" s="52" t="s">
        <v>66</v>
      </c>
      <c r="I375" s="53" t="s">
        <v>224</v>
      </c>
      <c r="J375" s="53"/>
      <c r="K375" s="53"/>
      <c r="L375" s="46">
        <v>1</v>
      </c>
      <c r="M375" s="46"/>
      <c r="N375" s="46"/>
      <c r="O375" s="46"/>
      <c r="P375" s="46"/>
      <c r="Q375" s="46"/>
      <c r="R375" s="46"/>
      <c r="S375" s="46"/>
      <c r="T375" s="46"/>
      <c r="U375" s="46"/>
      <c r="V375" s="46">
        <v>1</v>
      </c>
      <c r="W375" s="46"/>
      <c r="X375" s="46"/>
      <c r="Y375" s="46"/>
      <c r="Z375" s="46"/>
      <c r="AA375" s="46"/>
      <c r="AB375" s="46"/>
      <c r="AC375" s="46"/>
      <c r="AD375" s="46"/>
      <c r="AE375" s="53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86">
        <v>120</v>
      </c>
      <c r="AQ375" s="55">
        <f>VLOOKUP(E375,'[1]LopHocPhan'!C$2:F$1412,4,FALSE)</f>
        <v>120</v>
      </c>
      <c r="AR375" s="56">
        <f t="shared" si="29"/>
        <v>0</v>
      </c>
      <c r="AS375" s="55"/>
      <c r="AT375" s="55"/>
      <c r="AU375" s="55">
        <f t="shared" si="30"/>
        <v>120</v>
      </c>
      <c r="AV375" s="57" t="s">
        <v>136</v>
      </c>
      <c r="AW375" s="55">
        <v>4</v>
      </c>
      <c r="AX375" s="55" t="s">
        <v>356</v>
      </c>
      <c r="AY375" s="72"/>
      <c r="AZ375" s="72" t="s">
        <v>646</v>
      </c>
      <c r="BA375" s="46" t="s">
        <v>93</v>
      </c>
      <c r="BB375" s="46" t="s">
        <v>82</v>
      </c>
      <c r="BC375" s="46"/>
      <c r="BD375" s="46"/>
      <c r="BE375" s="46"/>
      <c r="BF375" s="46"/>
      <c r="BG375" s="46"/>
      <c r="BH375" s="46"/>
      <c r="BI375" s="46"/>
      <c r="BJ375" s="46"/>
      <c r="BK375" s="58" t="s">
        <v>73</v>
      </c>
      <c r="BL375" s="72" t="s">
        <v>87</v>
      </c>
      <c r="BM375" s="48">
        <v>22</v>
      </c>
      <c r="BN375" s="60" t="s">
        <v>647</v>
      </c>
      <c r="BO375" s="36">
        <v>46</v>
      </c>
      <c r="BP375" s="61"/>
      <c r="BQ375" s="62"/>
      <c r="BR375" s="62"/>
      <c r="BS375" s="63"/>
      <c r="BT375" s="58" t="s">
        <v>75</v>
      </c>
    </row>
    <row r="376" spans="1:72" ht="22.5" customHeight="1">
      <c r="A376" s="46">
        <v>7</v>
      </c>
      <c r="B376" s="46">
        <v>116</v>
      </c>
      <c r="C376" s="64" t="s">
        <v>644</v>
      </c>
      <c r="D376" s="48">
        <v>2</v>
      </c>
      <c r="E376" s="49" t="str">
        <f t="shared" si="24"/>
        <v>1373FMGM0511</v>
      </c>
      <c r="F376" s="50">
        <v>1373</v>
      </c>
      <c r="G376" s="74" t="s">
        <v>645</v>
      </c>
      <c r="H376" s="52" t="s">
        <v>66</v>
      </c>
      <c r="I376" s="53" t="s">
        <v>224</v>
      </c>
      <c r="J376" s="53"/>
      <c r="K376" s="53"/>
      <c r="L376" s="46">
        <v>1</v>
      </c>
      <c r="M376" s="46"/>
      <c r="N376" s="46"/>
      <c r="O376" s="46"/>
      <c r="P376" s="46"/>
      <c r="Q376" s="46"/>
      <c r="R376" s="46"/>
      <c r="S376" s="46"/>
      <c r="T376" s="46"/>
      <c r="U376" s="46"/>
      <c r="V376" s="46">
        <v>1</v>
      </c>
      <c r="W376" s="46"/>
      <c r="X376" s="46"/>
      <c r="Y376" s="46"/>
      <c r="Z376" s="46"/>
      <c r="AA376" s="46"/>
      <c r="AB376" s="46"/>
      <c r="AC376" s="46"/>
      <c r="AD376" s="46"/>
      <c r="AE376" s="53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86">
        <v>150</v>
      </c>
      <c r="AQ376" s="55">
        <f>VLOOKUP(E376,'[1]LopHocPhan'!C$2:F$1412,4,FALSE)</f>
        <v>142</v>
      </c>
      <c r="AR376" s="56">
        <f t="shared" si="29"/>
        <v>8</v>
      </c>
      <c r="AS376" s="55"/>
      <c r="AT376" s="55"/>
      <c r="AU376" s="55">
        <f t="shared" si="30"/>
        <v>142</v>
      </c>
      <c r="AV376" s="57" t="s">
        <v>175</v>
      </c>
      <c r="AW376" s="55">
        <v>2</v>
      </c>
      <c r="AX376" s="55" t="s">
        <v>226</v>
      </c>
      <c r="AY376" s="58"/>
      <c r="AZ376" s="58" t="s">
        <v>648</v>
      </c>
      <c r="BA376" s="80"/>
      <c r="BB376" s="46"/>
      <c r="BC376" s="46" t="s">
        <v>71</v>
      </c>
      <c r="BD376" s="46" t="s">
        <v>402</v>
      </c>
      <c r="BE376" s="46"/>
      <c r="BF376" s="46"/>
      <c r="BG376" s="46"/>
      <c r="BH376" s="46"/>
      <c r="BI376" s="46"/>
      <c r="BJ376" s="46"/>
      <c r="BK376" s="58" t="s">
        <v>73</v>
      </c>
      <c r="BL376" s="58" t="s">
        <v>87</v>
      </c>
      <c r="BM376" s="48">
        <v>22</v>
      </c>
      <c r="BN376" s="60" t="s">
        <v>273</v>
      </c>
      <c r="BO376" s="36">
        <v>46</v>
      </c>
      <c r="BP376" s="61"/>
      <c r="BQ376" s="62"/>
      <c r="BR376" s="62"/>
      <c r="BS376" s="63"/>
      <c r="BT376" s="58" t="s">
        <v>75</v>
      </c>
    </row>
    <row r="377" spans="1:72" ht="22.5" customHeight="1">
      <c r="A377" s="46">
        <v>8</v>
      </c>
      <c r="B377" s="46">
        <v>247</v>
      </c>
      <c r="C377" s="64" t="s">
        <v>649</v>
      </c>
      <c r="D377" s="48">
        <v>2</v>
      </c>
      <c r="E377" s="49" t="str">
        <f t="shared" si="24"/>
        <v>1351FMGM1111</v>
      </c>
      <c r="F377" s="50">
        <v>1351</v>
      </c>
      <c r="G377" s="74" t="s">
        <v>650</v>
      </c>
      <c r="H377" s="52" t="s">
        <v>66</v>
      </c>
      <c r="I377" s="46" t="s">
        <v>244</v>
      </c>
      <c r="J377" s="53"/>
      <c r="K377" s="53"/>
      <c r="L377" s="46">
        <v>1</v>
      </c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53">
        <v>1</v>
      </c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67">
        <v>140</v>
      </c>
      <c r="AQ377" s="55">
        <f>VLOOKUP(E377,'[1]LopHocPhan'!C$2:F$1412,4,FALSE)</f>
        <v>139</v>
      </c>
      <c r="AR377" s="56">
        <f t="shared" si="29"/>
        <v>1</v>
      </c>
      <c r="AS377" s="55"/>
      <c r="AT377" s="55"/>
      <c r="AU377" s="55">
        <f t="shared" si="30"/>
        <v>139</v>
      </c>
      <c r="AV377" s="57" t="s">
        <v>183</v>
      </c>
      <c r="AW377" s="55">
        <v>2</v>
      </c>
      <c r="AX377" s="55" t="s">
        <v>226</v>
      </c>
      <c r="AY377" s="72"/>
      <c r="AZ377" s="72" t="s">
        <v>470</v>
      </c>
      <c r="BA377" s="46" t="s">
        <v>71</v>
      </c>
      <c r="BB377" s="46" t="s">
        <v>171</v>
      </c>
      <c r="BC377" s="46"/>
      <c r="BD377" s="46"/>
      <c r="BE377" s="46"/>
      <c r="BF377" s="46"/>
      <c r="BG377" s="46"/>
      <c r="BH377" s="46"/>
      <c r="BI377" s="46"/>
      <c r="BJ377" s="46"/>
      <c r="BK377" s="58" t="s">
        <v>73</v>
      </c>
      <c r="BL377" s="72" t="s">
        <v>87</v>
      </c>
      <c r="BM377" s="48">
        <v>22</v>
      </c>
      <c r="BN377" s="60" t="s">
        <v>246</v>
      </c>
      <c r="BO377" s="36">
        <v>46</v>
      </c>
      <c r="BP377" s="61"/>
      <c r="BQ377" s="62"/>
      <c r="BR377" s="62"/>
      <c r="BS377" s="63"/>
      <c r="BT377" s="58" t="s">
        <v>75</v>
      </c>
    </row>
    <row r="378" spans="1:72" ht="22.5" customHeight="1">
      <c r="A378" s="46">
        <v>9</v>
      </c>
      <c r="B378" s="46">
        <v>248</v>
      </c>
      <c r="C378" s="64" t="s">
        <v>649</v>
      </c>
      <c r="D378" s="48">
        <v>2</v>
      </c>
      <c r="E378" s="49" t="str">
        <f t="shared" si="24"/>
        <v>1352FMGM1111</v>
      </c>
      <c r="F378" s="50">
        <v>1352</v>
      </c>
      <c r="G378" s="74" t="s">
        <v>650</v>
      </c>
      <c r="H378" s="52" t="s">
        <v>66</v>
      </c>
      <c r="I378" s="46" t="s">
        <v>244</v>
      </c>
      <c r="J378" s="53"/>
      <c r="K378" s="53"/>
      <c r="L378" s="46">
        <v>1</v>
      </c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53">
        <v>1</v>
      </c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67">
        <v>120</v>
      </c>
      <c r="AQ378" s="55">
        <f>VLOOKUP(E378,'[1]LopHocPhan'!C$2:F$1412,4,FALSE)</f>
        <v>120</v>
      </c>
      <c r="AR378" s="56">
        <f t="shared" si="29"/>
        <v>0</v>
      </c>
      <c r="AS378" s="55"/>
      <c r="AT378" s="55"/>
      <c r="AU378" s="55">
        <f t="shared" si="30"/>
        <v>120</v>
      </c>
      <c r="AV378" s="57" t="s">
        <v>157</v>
      </c>
      <c r="AW378" s="55">
        <v>2</v>
      </c>
      <c r="AX378" s="55" t="s">
        <v>220</v>
      </c>
      <c r="AY378" s="72"/>
      <c r="AZ378" s="72" t="s">
        <v>316</v>
      </c>
      <c r="BA378" s="46" t="s">
        <v>71</v>
      </c>
      <c r="BB378" s="46" t="s">
        <v>158</v>
      </c>
      <c r="BC378" s="46"/>
      <c r="BD378" s="46"/>
      <c r="BE378" s="46"/>
      <c r="BF378" s="46"/>
      <c r="BG378" s="46"/>
      <c r="BH378" s="46"/>
      <c r="BI378" s="46"/>
      <c r="BJ378" s="46"/>
      <c r="BK378" s="58" t="s">
        <v>73</v>
      </c>
      <c r="BL378" s="72" t="s">
        <v>87</v>
      </c>
      <c r="BM378" s="48">
        <v>22</v>
      </c>
      <c r="BN378" s="60" t="s">
        <v>246</v>
      </c>
      <c r="BO378" s="36">
        <v>46</v>
      </c>
      <c r="BP378" s="61"/>
      <c r="BQ378" s="62"/>
      <c r="BR378" s="62"/>
      <c r="BS378" s="63"/>
      <c r="BT378" s="58" t="s">
        <v>75</v>
      </c>
    </row>
    <row r="379" spans="1:72" ht="22.5" customHeight="1">
      <c r="A379" s="46">
        <v>10</v>
      </c>
      <c r="B379" s="46">
        <v>259</v>
      </c>
      <c r="C379" s="64" t="s">
        <v>651</v>
      </c>
      <c r="D379" s="52">
        <v>2</v>
      </c>
      <c r="E379" s="49" t="str">
        <f t="shared" si="24"/>
        <v>1351FMGM1411</v>
      </c>
      <c r="F379" s="50">
        <v>1351</v>
      </c>
      <c r="G379" s="63" t="s">
        <v>652</v>
      </c>
      <c r="H379" s="52" t="s">
        <v>66</v>
      </c>
      <c r="I379" s="46" t="s">
        <v>244</v>
      </c>
      <c r="J379" s="53"/>
      <c r="K379" s="53"/>
      <c r="L379" s="46">
        <v>1</v>
      </c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53">
        <v>1</v>
      </c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67">
        <v>140</v>
      </c>
      <c r="AQ379" s="55">
        <f>VLOOKUP(E379,'[1]LopHocPhan'!C$2:F$1412,4,FALSE)</f>
        <v>139</v>
      </c>
      <c r="AR379" s="56">
        <f t="shared" si="29"/>
        <v>1</v>
      </c>
      <c r="AS379" s="55"/>
      <c r="AT379" s="55"/>
      <c r="AU379" s="55">
        <f t="shared" si="30"/>
        <v>139</v>
      </c>
      <c r="AV379" s="57" t="s">
        <v>84</v>
      </c>
      <c r="AW379" s="55">
        <v>2</v>
      </c>
      <c r="AX379" s="55" t="s">
        <v>612</v>
      </c>
      <c r="AY379" s="58" t="s">
        <v>172</v>
      </c>
      <c r="AZ379" s="72" t="s">
        <v>653</v>
      </c>
      <c r="BA379" s="46"/>
      <c r="BB379" s="46"/>
      <c r="BC379" s="46" t="s">
        <v>71</v>
      </c>
      <c r="BD379" s="46" t="s">
        <v>171</v>
      </c>
      <c r="BE379" s="80"/>
      <c r="BF379" s="46"/>
      <c r="BG379" s="46"/>
      <c r="BH379" s="46"/>
      <c r="BI379" s="46"/>
      <c r="BJ379" s="46"/>
      <c r="BK379" s="58" t="s">
        <v>73</v>
      </c>
      <c r="BL379" s="58" t="s">
        <v>87</v>
      </c>
      <c r="BM379" s="48">
        <v>22</v>
      </c>
      <c r="BN379" s="60" t="s">
        <v>246</v>
      </c>
      <c r="BO379" s="36">
        <v>46</v>
      </c>
      <c r="BP379" s="61"/>
      <c r="BQ379" s="62"/>
      <c r="BR379" s="62"/>
      <c r="BS379" s="63"/>
      <c r="BT379" s="58" t="s">
        <v>75</v>
      </c>
    </row>
    <row r="380" spans="1:72" ht="22.5" customHeight="1">
      <c r="A380" s="46">
        <v>11</v>
      </c>
      <c r="B380" s="46">
        <v>260</v>
      </c>
      <c r="C380" s="64" t="s">
        <v>651</v>
      </c>
      <c r="D380" s="52">
        <v>2</v>
      </c>
      <c r="E380" s="49" t="str">
        <f t="shared" si="24"/>
        <v>1352FMGM1411</v>
      </c>
      <c r="F380" s="50">
        <v>1352</v>
      </c>
      <c r="G380" s="63" t="s">
        <v>652</v>
      </c>
      <c r="H380" s="52" t="s">
        <v>66</v>
      </c>
      <c r="I380" s="46" t="s">
        <v>244</v>
      </c>
      <c r="J380" s="53"/>
      <c r="K380" s="53"/>
      <c r="L380" s="46">
        <v>1</v>
      </c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53">
        <v>1</v>
      </c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67">
        <v>120</v>
      </c>
      <c r="AQ380" s="55">
        <f>VLOOKUP(E380,'[1]LopHocPhan'!C$2:F$1412,4,FALSE)</f>
        <v>119</v>
      </c>
      <c r="AR380" s="56">
        <f t="shared" si="29"/>
        <v>1</v>
      </c>
      <c r="AS380" s="55"/>
      <c r="AT380" s="55"/>
      <c r="AU380" s="55">
        <f t="shared" si="30"/>
        <v>119</v>
      </c>
      <c r="AV380" s="57" t="s">
        <v>136</v>
      </c>
      <c r="AW380" s="55">
        <v>4</v>
      </c>
      <c r="AX380" s="55" t="s">
        <v>534</v>
      </c>
      <c r="AY380" s="58" t="s">
        <v>172</v>
      </c>
      <c r="AZ380" s="72" t="s">
        <v>654</v>
      </c>
      <c r="BA380" s="46" t="s">
        <v>93</v>
      </c>
      <c r="BB380" s="46" t="s">
        <v>86</v>
      </c>
      <c r="BC380" s="46"/>
      <c r="BD380" s="46"/>
      <c r="BE380" s="80"/>
      <c r="BF380" s="46"/>
      <c r="BG380" s="46"/>
      <c r="BH380" s="46"/>
      <c r="BI380" s="46"/>
      <c r="BJ380" s="46"/>
      <c r="BK380" s="58" t="s">
        <v>73</v>
      </c>
      <c r="BL380" s="72" t="s">
        <v>87</v>
      </c>
      <c r="BM380" s="48">
        <v>22</v>
      </c>
      <c r="BN380" s="60" t="s">
        <v>647</v>
      </c>
      <c r="BO380" s="36">
        <v>46</v>
      </c>
      <c r="BP380" s="61"/>
      <c r="BQ380" s="62"/>
      <c r="BR380" s="62"/>
      <c r="BS380" s="63"/>
      <c r="BT380" s="58" t="s">
        <v>75</v>
      </c>
    </row>
    <row r="381" spans="1:72" ht="22.5" customHeight="1">
      <c r="A381" s="46">
        <v>12</v>
      </c>
      <c r="B381" s="46">
        <v>327</v>
      </c>
      <c r="C381" s="64" t="s">
        <v>655</v>
      </c>
      <c r="D381" s="48">
        <v>2</v>
      </c>
      <c r="E381" s="49" t="str">
        <f t="shared" si="24"/>
        <v>1370FMGM0311</v>
      </c>
      <c r="F381" s="50">
        <v>1370</v>
      </c>
      <c r="G381" s="74" t="s">
        <v>656</v>
      </c>
      <c r="H381" s="52" t="s">
        <v>66</v>
      </c>
      <c r="I381" s="46" t="s">
        <v>196</v>
      </c>
      <c r="J381" s="53"/>
      <c r="K381" s="53"/>
      <c r="L381" s="46">
        <v>1</v>
      </c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>
        <v>1</v>
      </c>
      <c r="Y381" s="46"/>
      <c r="Z381" s="46"/>
      <c r="AA381" s="46"/>
      <c r="AB381" s="46"/>
      <c r="AC381" s="46"/>
      <c r="AD381" s="46"/>
      <c r="AE381" s="53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54">
        <v>110</v>
      </c>
      <c r="AQ381" s="55">
        <f>VLOOKUP(E381,'[1]LopHocPhan'!C$2:F$1412,4,FALSE)</f>
        <v>54</v>
      </c>
      <c r="AR381" s="55"/>
      <c r="AS381" s="55" t="s">
        <v>657</v>
      </c>
      <c r="AT381" s="55"/>
      <c r="AU381" s="55">
        <f>AQ381+34</f>
        <v>88</v>
      </c>
      <c r="AV381" s="57" t="s">
        <v>84</v>
      </c>
      <c r="AW381" s="55">
        <v>4</v>
      </c>
      <c r="AX381" s="55" t="s">
        <v>296</v>
      </c>
      <c r="AY381" s="58" t="s">
        <v>297</v>
      </c>
      <c r="AZ381" s="58"/>
      <c r="BA381" s="46"/>
      <c r="BB381" s="46"/>
      <c r="BC381" s="46" t="s">
        <v>93</v>
      </c>
      <c r="BD381" s="46" t="s">
        <v>124</v>
      </c>
      <c r="BE381" s="46"/>
      <c r="BF381" s="46"/>
      <c r="BG381" s="46"/>
      <c r="BH381" s="46"/>
      <c r="BI381" s="46"/>
      <c r="BJ381" s="46"/>
      <c r="BK381" s="58" t="s">
        <v>73</v>
      </c>
      <c r="BL381" s="58" t="s">
        <v>87</v>
      </c>
      <c r="BM381" s="48">
        <v>22</v>
      </c>
      <c r="BN381" s="60"/>
      <c r="BO381" s="36">
        <v>46</v>
      </c>
      <c r="BP381" s="61"/>
      <c r="BQ381" s="62"/>
      <c r="BR381" s="62"/>
      <c r="BS381" s="63"/>
      <c r="BT381" s="58" t="s">
        <v>75</v>
      </c>
    </row>
    <row r="382" spans="1:72" ht="22.5" customHeight="1">
      <c r="A382" s="46">
        <v>13</v>
      </c>
      <c r="B382" s="46">
        <v>367</v>
      </c>
      <c r="C382" s="64" t="s">
        <v>641</v>
      </c>
      <c r="D382" s="48">
        <v>3</v>
      </c>
      <c r="E382" s="49" t="str">
        <f t="shared" si="24"/>
        <v>1356FMGM0211</v>
      </c>
      <c r="F382" s="50">
        <v>1356</v>
      </c>
      <c r="G382" s="74" t="s">
        <v>642</v>
      </c>
      <c r="H382" s="52" t="s">
        <v>111</v>
      </c>
      <c r="I382" s="53" t="s">
        <v>285</v>
      </c>
      <c r="J382" s="53"/>
      <c r="K382" s="53"/>
      <c r="L382" s="46">
        <v>1</v>
      </c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>
        <v>1</v>
      </c>
      <c r="AC382" s="46"/>
      <c r="AD382" s="46"/>
      <c r="AE382" s="53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54">
        <v>151</v>
      </c>
      <c r="AQ382" s="55">
        <f>VLOOKUP(E382,'[1]LopHocPhan'!C$2:F$1412,4,FALSE)</f>
        <v>150</v>
      </c>
      <c r="AR382" s="55"/>
      <c r="AS382" s="55" t="s">
        <v>658</v>
      </c>
      <c r="AT382" s="55"/>
      <c r="AU382" s="55">
        <v>110</v>
      </c>
      <c r="AV382" s="57" t="s">
        <v>157</v>
      </c>
      <c r="AW382" s="55">
        <v>1</v>
      </c>
      <c r="AX382" s="55" t="s">
        <v>296</v>
      </c>
      <c r="AY382" s="58" t="s">
        <v>297</v>
      </c>
      <c r="AZ382" s="58"/>
      <c r="BA382" s="46" t="s">
        <v>115</v>
      </c>
      <c r="BB382" s="46" t="s">
        <v>208</v>
      </c>
      <c r="BC382" s="46"/>
      <c r="BD382" s="46"/>
      <c r="BE382" s="46"/>
      <c r="BF382" s="46"/>
      <c r="BG382" s="46"/>
      <c r="BH382" s="46"/>
      <c r="BI382" s="46"/>
      <c r="BJ382" s="46"/>
      <c r="BK382" s="58" t="s">
        <v>73</v>
      </c>
      <c r="BL382" s="72" t="s">
        <v>87</v>
      </c>
      <c r="BM382" s="48">
        <v>22</v>
      </c>
      <c r="BN382" s="60"/>
      <c r="BO382" s="36">
        <v>46</v>
      </c>
      <c r="BP382" s="61"/>
      <c r="BQ382" s="62"/>
      <c r="BR382" s="62"/>
      <c r="BS382" s="63"/>
      <c r="BT382" s="58" t="s">
        <v>75</v>
      </c>
    </row>
    <row r="383" spans="1:72" ht="22.5" customHeight="1">
      <c r="A383" s="46">
        <v>14</v>
      </c>
      <c r="B383" s="46">
        <v>383</v>
      </c>
      <c r="C383" s="64" t="s">
        <v>659</v>
      </c>
      <c r="D383" s="48">
        <v>2</v>
      </c>
      <c r="E383" s="49" t="str">
        <f t="shared" si="24"/>
        <v>1351FMGM1621</v>
      </c>
      <c r="F383" s="50">
        <v>1351</v>
      </c>
      <c r="G383" s="74" t="s">
        <v>660</v>
      </c>
      <c r="H383" s="52" t="s">
        <v>66</v>
      </c>
      <c r="I383" s="46" t="s">
        <v>90</v>
      </c>
      <c r="J383" s="53"/>
      <c r="K383" s="53"/>
      <c r="L383" s="46">
        <v>1</v>
      </c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53"/>
      <c r="AF383" s="46"/>
      <c r="AG383" s="46">
        <v>1</v>
      </c>
      <c r="AH383" s="46"/>
      <c r="AI383" s="46"/>
      <c r="AJ383" s="46"/>
      <c r="AK383" s="46"/>
      <c r="AL383" s="46"/>
      <c r="AM383" s="46"/>
      <c r="AN383" s="46"/>
      <c r="AO383" s="46"/>
      <c r="AP383" s="67">
        <v>123</v>
      </c>
      <c r="AQ383" s="55">
        <f>VLOOKUP(E383,'[1]LopHocPhan'!C$2:F$1412,4,FALSE)</f>
        <v>121</v>
      </c>
      <c r="AR383" s="56">
        <f aca="true" t="shared" si="31" ref="AR383:AR391">AP383-AQ383</f>
        <v>2</v>
      </c>
      <c r="AS383" s="55"/>
      <c r="AT383" s="55"/>
      <c r="AU383" s="55">
        <f aca="true" t="shared" si="32" ref="AU383:AU391">AQ383</f>
        <v>121</v>
      </c>
      <c r="AV383" s="57" t="s">
        <v>80</v>
      </c>
      <c r="AW383" s="55">
        <v>4</v>
      </c>
      <c r="AX383" s="55" t="s">
        <v>106</v>
      </c>
      <c r="AY383" s="58"/>
      <c r="AZ383" s="72" t="s">
        <v>661</v>
      </c>
      <c r="BA383" s="46"/>
      <c r="BB383" s="46"/>
      <c r="BC383" s="46"/>
      <c r="BD383" s="46"/>
      <c r="BE383" s="46"/>
      <c r="BF383" s="46"/>
      <c r="BG383" s="46" t="s">
        <v>93</v>
      </c>
      <c r="BH383" s="46" t="s">
        <v>86</v>
      </c>
      <c r="BI383" s="46"/>
      <c r="BJ383" s="46"/>
      <c r="BK383" s="58" t="s">
        <v>73</v>
      </c>
      <c r="BL383" s="58" t="s">
        <v>74</v>
      </c>
      <c r="BM383" s="48">
        <v>22</v>
      </c>
      <c r="BN383" s="60" t="s">
        <v>95</v>
      </c>
      <c r="BO383" s="36">
        <v>46</v>
      </c>
      <c r="BP383" s="61"/>
      <c r="BQ383" s="62"/>
      <c r="BR383" s="62"/>
      <c r="BS383" s="63"/>
      <c r="BT383" s="58" t="s">
        <v>75</v>
      </c>
    </row>
    <row r="384" spans="1:72" ht="22.5" customHeight="1">
      <c r="A384" s="46">
        <v>15</v>
      </c>
      <c r="B384" s="46">
        <v>384</v>
      </c>
      <c r="C384" s="64" t="s">
        <v>659</v>
      </c>
      <c r="D384" s="48">
        <v>2</v>
      </c>
      <c r="E384" s="49" t="str">
        <f t="shared" si="24"/>
        <v>1352FMGM1621</v>
      </c>
      <c r="F384" s="50">
        <v>1352</v>
      </c>
      <c r="G384" s="74" t="s">
        <v>660</v>
      </c>
      <c r="H384" s="52" t="s">
        <v>66</v>
      </c>
      <c r="I384" s="46" t="s">
        <v>90</v>
      </c>
      <c r="J384" s="53"/>
      <c r="K384" s="53"/>
      <c r="L384" s="46">
        <v>1</v>
      </c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53"/>
      <c r="AF384" s="46"/>
      <c r="AG384" s="46">
        <v>1</v>
      </c>
      <c r="AH384" s="46"/>
      <c r="AI384" s="46"/>
      <c r="AJ384" s="46"/>
      <c r="AK384" s="46"/>
      <c r="AL384" s="46"/>
      <c r="AM384" s="46"/>
      <c r="AN384" s="46"/>
      <c r="AO384" s="46"/>
      <c r="AP384" s="67">
        <v>123</v>
      </c>
      <c r="AQ384" s="55">
        <f>VLOOKUP(E384,'[1]LopHocPhan'!C$2:F$1412,4,FALSE)</f>
        <v>123</v>
      </c>
      <c r="AR384" s="56">
        <f t="shared" si="31"/>
        <v>0</v>
      </c>
      <c r="AS384" s="55"/>
      <c r="AT384" s="55"/>
      <c r="AU384" s="55">
        <f t="shared" si="32"/>
        <v>123</v>
      </c>
      <c r="AV384" s="57" t="s">
        <v>123</v>
      </c>
      <c r="AW384" s="55">
        <v>1</v>
      </c>
      <c r="AX384" s="55" t="s">
        <v>220</v>
      </c>
      <c r="AY384" s="58"/>
      <c r="AZ384" s="58" t="s">
        <v>662</v>
      </c>
      <c r="BA384" s="46"/>
      <c r="BB384" s="46"/>
      <c r="BC384" s="46"/>
      <c r="BD384" s="46"/>
      <c r="BE384" s="46" t="s">
        <v>663</v>
      </c>
      <c r="BF384" s="46" t="s">
        <v>374</v>
      </c>
      <c r="BG384" s="46"/>
      <c r="BH384" s="46"/>
      <c r="BI384" s="46"/>
      <c r="BJ384" s="46"/>
      <c r="BK384" s="58" t="s">
        <v>73</v>
      </c>
      <c r="BL384" s="58" t="s">
        <v>74</v>
      </c>
      <c r="BM384" s="48">
        <v>22</v>
      </c>
      <c r="BN384" s="60" t="s">
        <v>95</v>
      </c>
      <c r="BO384" s="36">
        <v>46</v>
      </c>
      <c r="BP384" s="61"/>
      <c r="BQ384" s="62"/>
      <c r="BR384" s="62"/>
      <c r="BS384" s="63"/>
      <c r="BT384" s="58" t="s">
        <v>75</v>
      </c>
    </row>
    <row r="385" spans="1:72" ht="22.5" customHeight="1">
      <c r="A385" s="46">
        <v>16</v>
      </c>
      <c r="B385" s="46">
        <v>406</v>
      </c>
      <c r="C385" s="68" t="s">
        <v>664</v>
      </c>
      <c r="D385" s="49">
        <v>3</v>
      </c>
      <c r="E385" s="49" t="str">
        <f t="shared" si="24"/>
        <v>1357FMGM0211</v>
      </c>
      <c r="F385" s="50">
        <v>1357</v>
      </c>
      <c r="G385" s="51" t="s">
        <v>642</v>
      </c>
      <c r="H385" s="77" t="s">
        <v>111</v>
      </c>
      <c r="I385" s="69" t="s">
        <v>665</v>
      </c>
      <c r="J385" s="53"/>
      <c r="K385" s="53"/>
      <c r="L385" s="46"/>
      <c r="M385" s="69">
        <v>1</v>
      </c>
      <c r="N385" s="46"/>
      <c r="O385" s="46"/>
      <c r="P385" s="69"/>
      <c r="Q385" s="69"/>
      <c r="R385" s="69">
        <v>1</v>
      </c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78">
        <v>120</v>
      </c>
      <c r="AQ385" s="55">
        <f>VLOOKUP(E385,'[1]LopHocPhan'!C$2:F$1412,4,FALSE)</f>
        <v>120</v>
      </c>
      <c r="AR385" s="56">
        <f t="shared" si="31"/>
        <v>0</v>
      </c>
      <c r="AS385" s="55"/>
      <c r="AT385" s="55"/>
      <c r="AU385" s="55">
        <f t="shared" si="32"/>
        <v>120</v>
      </c>
      <c r="AV385" s="71" t="s">
        <v>96</v>
      </c>
      <c r="AW385" s="55">
        <v>5</v>
      </c>
      <c r="AX385" s="55" t="s">
        <v>296</v>
      </c>
      <c r="AY385" s="58" t="s">
        <v>297</v>
      </c>
      <c r="AZ385" s="72"/>
      <c r="BA385" s="69"/>
      <c r="BB385" s="77"/>
      <c r="BC385" s="69"/>
      <c r="BD385" s="70"/>
      <c r="BE385" s="70"/>
      <c r="BF385" s="70"/>
      <c r="BG385" s="70"/>
      <c r="BH385" s="70"/>
      <c r="BI385" s="69" t="s">
        <v>115</v>
      </c>
      <c r="BJ385" s="70" t="s">
        <v>174</v>
      </c>
      <c r="BK385" s="72" t="s">
        <v>73</v>
      </c>
      <c r="BL385" s="72" t="s">
        <v>74</v>
      </c>
      <c r="BM385" s="49">
        <v>22</v>
      </c>
      <c r="BN385" s="60" t="s">
        <v>213</v>
      </c>
      <c r="BO385" s="36">
        <v>47</v>
      </c>
      <c r="BP385" s="61"/>
      <c r="BQ385" s="62"/>
      <c r="BR385" s="62"/>
      <c r="BS385" s="63"/>
      <c r="BT385" s="72" t="s">
        <v>105</v>
      </c>
    </row>
    <row r="386" spans="1:72" ht="22.5" customHeight="1">
      <c r="A386" s="46">
        <v>17</v>
      </c>
      <c r="B386" s="46">
        <v>407</v>
      </c>
      <c r="C386" s="68" t="s">
        <v>664</v>
      </c>
      <c r="D386" s="49">
        <v>3</v>
      </c>
      <c r="E386" s="49" t="str">
        <f t="shared" si="24"/>
        <v>1358FMGM0211</v>
      </c>
      <c r="F386" s="50">
        <v>1358</v>
      </c>
      <c r="G386" s="51" t="s">
        <v>642</v>
      </c>
      <c r="H386" s="77" t="s">
        <v>111</v>
      </c>
      <c r="I386" s="69" t="s">
        <v>665</v>
      </c>
      <c r="J386" s="53"/>
      <c r="K386" s="53"/>
      <c r="L386" s="46"/>
      <c r="M386" s="69">
        <v>1</v>
      </c>
      <c r="N386" s="46"/>
      <c r="O386" s="46"/>
      <c r="P386" s="69"/>
      <c r="Q386" s="69"/>
      <c r="R386" s="69">
        <v>1</v>
      </c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78">
        <v>140</v>
      </c>
      <c r="AQ386" s="55">
        <f>VLOOKUP(E386,'[1]LopHocPhan'!C$2:F$1412,4,FALSE)</f>
        <v>142</v>
      </c>
      <c r="AR386" s="56">
        <f t="shared" si="31"/>
        <v>-2</v>
      </c>
      <c r="AS386" s="55"/>
      <c r="AT386" s="55"/>
      <c r="AU386" s="55">
        <f t="shared" si="32"/>
        <v>142</v>
      </c>
      <c r="AV386" s="71" t="s">
        <v>96</v>
      </c>
      <c r="AW386" s="55">
        <v>6</v>
      </c>
      <c r="AX386" s="55" t="s">
        <v>296</v>
      </c>
      <c r="AY386" s="58" t="s">
        <v>297</v>
      </c>
      <c r="AZ386" s="72"/>
      <c r="BA386" s="69"/>
      <c r="BB386" s="77"/>
      <c r="BC386" s="69"/>
      <c r="BD386" s="70"/>
      <c r="BE386" s="70"/>
      <c r="BF386" s="70"/>
      <c r="BG386" s="70"/>
      <c r="BH386" s="70"/>
      <c r="BI386" s="69" t="s">
        <v>115</v>
      </c>
      <c r="BJ386" s="70" t="s">
        <v>158</v>
      </c>
      <c r="BK386" s="72" t="s">
        <v>73</v>
      </c>
      <c r="BL386" s="72" t="s">
        <v>74</v>
      </c>
      <c r="BM386" s="49">
        <v>22</v>
      </c>
      <c r="BN386" s="60" t="s">
        <v>213</v>
      </c>
      <c r="BO386" s="36">
        <v>47</v>
      </c>
      <c r="BP386" s="61"/>
      <c r="BQ386" s="62"/>
      <c r="BR386" s="62"/>
      <c r="BS386" s="63"/>
      <c r="BT386" s="72" t="s">
        <v>105</v>
      </c>
    </row>
    <row r="387" spans="1:72" ht="22.5" customHeight="1">
      <c r="A387" s="46">
        <v>18</v>
      </c>
      <c r="B387" s="46">
        <v>408</v>
      </c>
      <c r="C387" s="68" t="s">
        <v>664</v>
      </c>
      <c r="D387" s="49">
        <v>3</v>
      </c>
      <c r="E387" s="49" t="str">
        <f t="shared" si="24"/>
        <v>1359FMGM0211</v>
      </c>
      <c r="F387" s="50">
        <v>1359</v>
      </c>
      <c r="G387" s="51" t="s">
        <v>642</v>
      </c>
      <c r="H387" s="77" t="s">
        <v>111</v>
      </c>
      <c r="I387" s="69" t="s">
        <v>666</v>
      </c>
      <c r="J387" s="53"/>
      <c r="K387" s="53"/>
      <c r="L387" s="46"/>
      <c r="M387" s="69">
        <v>1</v>
      </c>
      <c r="N387" s="46"/>
      <c r="O387" s="46"/>
      <c r="P387" s="69">
        <v>1</v>
      </c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78">
        <v>40</v>
      </c>
      <c r="AQ387" s="55">
        <f>VLOOKUP(E387,'[1]LopHocPhan'!C$2:F$1412,4,FALSE)</f>
        <v>36</v>
      </c>
      <c r="AR387" s="56">
        <f t="shared" si="31"/>
        <v>4</v>
      </c>
      <c r="AS387" s="55"/>
      <c r="AT387" s="55"/>
      <c r="AU387" s="55">
        <f t="shared" si="32"/>
        <v>36</v>
      </c>
      <c r="AV387" s="71" t="s">
        <v>76</v>
      </c>
      <c r="AW387" s="55">
        <v>4</v>
      </c>
      <c r="AX387" s="55" t="s">
        <v>296</v>
      </c>
      <c r="AY387" s="58" t="s">
        <v>297</v>
      </c>
      <c r="AZ387" s="72"/>
      <c r="BA387" s="69"/>
      <c r="BB387" s="77"/>
      <c r="BC387" s="69"/>
      <c r="BD387" s="70"/>
      <c r="BE387" s="70"/>
      <c r="BF387" s="70"/>
      <c r="BG387" s="69" t="s">
        <v>119</v>
      </c>
      <c r="BH387" s="70" t="s">
        <v>482</v>
      </c>
      <c r="BI387" s="70"/>
      <c r="BJ387" s="70"/>
      <c r="BK387" s="72" t="s">
        <v>73</v>
      </c>
      <c r="BL387" s="72" t="s">
        <v>74</v>
      </c>
      <c r="BM387" s="49">
        <v>22</v>
      </c>
      <c r="BN387" s="60"/>
      <c r="BO387" s="36">
        <v>47</v>
      </c>
      <c r="BP387" s="61"/>
      <c r="BQ387" s="62"/>
      <c r="BR387" s="62"/>
      <c r="BS387" s="63"/>
      <c r="BT387" s="72" t="s">
        <v>105</v>
      </c>
    </row>
    <row r="388" spans="1:72" ht="22.5" customHeight="1">
      <c r="A388" s="46">
        <v>19</v>
      </c>
      <c r="B388" s="46">
        <v>426</v>
      </c>
      <c r="C388" s="68" t="s">
        <v>664</v>
      </c>
      <c r="D388" s="49">
        <v>3</v>
      </c>
      <c r="E388" s="49" t="str">
        <f t="shared" si="24"/>
        <v>1360FMGM0211</v>
      </c>
      <c r="F388" s="50">
        <v>1360</v>
      </c>
      <c r="G388" s="70" t="s">
        <v>642</v>
      </c>
      <c r="H388" s="70" t="s">
        <v>111</v>
      </c>
      <c r="I388" s="69" t="s">
        <v>258</v>
      </c>
      <c r="J388" s="53"/>
      <c r="K388" s="53"/>
      <c r="L388" s="46"/>
      <c r="M388" s="69">
        <v>1</v>
      </c>
      <c r="N388" s="46"/>
      <c r="O388" s="46"/>
      <c r="P388" s="69"/>
      <c r="Q388" s="69"/>
      <c r="R388" s="69"/>
      <c r="S388" s="69">
        <v>1</v>
      </c>
      <c r="T388" s="69"/>
      <c r="U388" s="69"/>
      <c r="V388" s="69"/>
      <c r="W388" s="69"/>
      <c r="X388" s="69"/>
      <c r="Y388" s="69"/>
      <c r="Z388" s="69"/>
      <c r="AA388" s="69"/>
      <c r="AB388" s="69">
        <v>1</v>
      </c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>
        <v>120</v>
      </c>
      <c r="AQ388" s="55">
        <f>VLOOKUP(E388,'[1]LopHocPhan'!C$2:F$1412,4,FALSE)</f>
        <v>120</v>
      </c>
      <c r="AR388" s="56">
        <f t="shared" si="31"/>
        <v>0</v>
      </c>
      <c r="AS388" s="55"/>
      <c r="AT388" s="55"/>
      <c r="AU388" s="55">
        <f t="shared" si="32"/>
        <v>120</v>
      </c>
      <c r="AV388" s="71" t="s">
        <v>84</v>
      </c>
      <c r="AW388" s="55">
        <v>2</v>
      </c>
      <c r="AX388" s="55" t="s">
        <v>296</v>
      </c>
      <c r="AY388" s="58" t="s">
        <v>297</v>
      </c>
      <c r="AZ388" s="72"/>
      <c r="BA388" s="69"/>
      <c r="BB388" s="77"/>
      <c r="BC388" s="69" t="s">
        <v>115</v>
      </c>
      <c r="BD388" s="70" t="s">
        <v>82</v>
      </c>
      <c r="BE388" s="70"/>
      <c r="BF388" s="70"/>
      <c r="BG388" s="70"/>
      <c r="BH388" s="70"/>
      <c r="BI388" s="70"/>
      <c r="BJ388" s="70"/>
      <c r="BK388" s="72" t="s">
        <v>73</v>
      </c>
      <c r="BL388" s="58" t="s">
        <v>87</v>
      </c>
      <c r="BM388" s="49">
        <v>22</v>
      </c>
      <c r="BN388" s="60"/>
      <c r="BO388" s="36">
        <v>47</v>
      </c>
      <c r="BP388" s="61"/>
      <c r="BQ388" s="62"/>
      <c r="BR388" s="62"/>
      <c r="BS388" s="63"/>
      <c r="BT388" s="72" t="s">
        <v>105</v>
      </c>
    </row>
    <row r="389" spans="1:72" ht="22.5" customHeight="1">
      <c r="A389" s="46">
        <v>20</v>
      </c>
      <c r="B389" s="46">
        <v>427</v>
      </c>
      <c r="C389" s="68" t="s">
        <v>664</v>
      </c>
      <c r="D389" s="49">
        <v>3</v>
      </c>
      <c r="E389" s="49" t="str">
        <f t="shared" si="24"/>
        <v>1361FMGM0211</v>
      </c>
      <c r="F389" s="50">
        <v>1361</v>
      </c>
      <c r="G389" s="70" t="s">
        <v>642</v>
      </c>
      <c r="H389" s="70" t="s">
        <v>111</v>
      </c>
      <c r="I389" s="69" t="s">
        <v>258</v>
      </c>
      <c r="J389" s="53"/>
      <c r="K389" s="53"/>
      <c r="L389" s="46"/>
      <c r="M389" s="69">
        <v>1</v>
      </c>
      <c r="N389" s="46"/>
      <c r="O389" s="46"/>
      <c r="P389" s="69"/>
      <c r="Q389" s="69"/>
      <c r="R389" s="69"/>
      <c r="S389" s="69">
        <v>1</v>
      </c>
      <c r="T389" s="69"/>
      <c r="U389" s="69"/>
      <c r="V389" s="69"/>
      <c r="W389" s="69"/>
      <c r="X389" s="69"/>
      <c r="Y389" s="69"/>
      <c r="Z389" s="69"/>
      <c r="AA389" s="69"/>
      <c r="AB389" s="69">
        <v>1</v>
      </c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>
        <v>120</v>
      </c>
      <c r="AQ389" s="55">
        <f>VLOOKUP(E389,'[1]LopHocPhan'!C$2:F$1412,4,FALSE)</f>
        <v>117</v>
      </c>
      <c r="AR389" s="56">
        <f t="shared" si="31"/>
        <v>3</v>
      </c>
      <c r="AS389" s="55"/>
      <c r="AT389" s="55"/>
      <c r="AU389" s="55">
        <f t="shared" si="32"/>
        <v>117</v>
      </c>
      <c r="AV389" s="71" t="s">
        <v>84</v>
      </c>
      <c r="AW389" s="55">
        <v>5</v>
      </c>
      <c r="AX389" s="55" t="s">
        <v>296</v>
      </c>
      <c r="AY389" s="58" t="s">
        <v>297</v>
      </c>
      <c r="AZ389" s="72"/>
      <c r="BA389" s="69"/>
      <c r="BB389" s="77"/>
      <c r="BC389" s="69" t="s">
        <v>115</v>
      </c>
      <c r="BD389" s="70" t="s">
        <v>250</v>
      </c>
      <c r="BE389" s="70"/>
      <c r="BF389" s="70"/>
      <c r="BG389" s="70"/>
      <c r="BH389" s="70"/>
      <c r="BI389" s="70"/>
      <c r="BJ389" s="70"/>
      <c r="BK389" s="72" t="s">
        <v>73</v>
      </c>
      <c r="BL389" s="58" t="s">
        <v>87</v>
      </c>
      <c r="BM389" s="49">
        <v>22</v>
      </c>
      <c r="BN389" s="60"/>
      <c r="BO389" s="36">
        <v>47</v>
      </c>
      <c r="BP389" s="61"/>
      <c r="BQ389" s="62"/>
      <c r="BR389" s="62"/>
      <c r="BS389" s="63"/>
      <c r="BT389" s="72" t="s">
        <v>105</v>
      </c>
    </row>
    <row r="390" spans="1:74" ht="22.5" customHeight="1">
      <c r="A390" s="46">
        <v>21</v>
      </c>
      <c r="B390" s="46">
        <v>443</v>
      </c>
      <c r="C390" s="68" t="s">
        <v>664</v>
      </c>
      <c r="D390" s="49">
        <v>3</v>
      </c>
      <c r="E390" s="49" t="str">
        <f t="shared" si="24"/>
        <v>1362FMGM0211</v>
      </c>
      <c r="F390" s="50">
        <v>1362</v>
      </c>
      <c r="G390" s="70" t="s">
        <v>642</v>
      </c>
      <c r="H390" s="77" t="s">
        <v>111</v>
      </c>
      <c r="I390" s="69" t="s">
        <v>203</v>
      </c>
      <c r="J390" s="53"/>
      <c r="K390" s="53"/>
      <c r="L390" s="46"/>
      <c r="M390" s="69">
        <v>1</v>
      </c>
      <c r="N390" s="46"/>
      <c r="O390" s="46"/>
      <c r="P390" s="69"/>
      <c r="Q390" s="69"/>
      <c r="R390" s="69"/>
      <c r="S390" s="69"/>
      <c r="T390" s="69"/>
      <c r="U390" s="69"/>
      <c r="V390" s="69"/>
      <c r="W390" s="69">
        <v>1</v>
      </c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>
        <v>110</v>
      </c>
      <c r="AQ390" s="55">
        <f>VLOOKUP(E390,'[1]LopHocPhan'!C$2:F$1412,4,FALSE)</f>
        <v>110</v>
      </c>
      <c r="AR390" s="56">
        <f t="shared" si="31"/>
        <v>0</v>
      </c>
      <c r="AS390" s="55"/>
      <c r="AT390" s="55"/>
      <c r="AU390" s="55">
        <f t="shared" si="32"/>
        <v>110</v>
      </c>
      <c r="AV390" s="71" t="s">
        <v>175</v>
      </c>
      <c r="AW390" s="55">
        <v>2</v>
      </c>
      <c r="AX390" s="55" t="s">
        <v>296</v>
      </c>
      <c r="AY390" s="58" t="s">
        <v>297</v>
      </c>
      <c r="AZ390" s="72"/>
      <c r="BA390" s="69"/>
      <c r="BB390" s="77"/>
      <c r="BC390" s="69" t="s">
        <v>119</v>
      </c>
      <c r="BD390" s="70" t="s">
        <v>125</v>
      </c>
      <c r="BE390" s="70"/>
      <c r="BF390" s="70"/>
      <c r="BG390" s="70"/>
      <c r="BH390" s="70"/>
      <c r="BI390" s="70"/>
      <c r="BJ390" s="70"/>
      <c r="BK390" s="72" t="s">
        <v>73</v>
      </c>
      <c r="BL390" s="58" t="s">
        <v>87</v>
      </c>
      <c r="BM390" s="49">
        <v>22</v>
      </c>
      <c r="BN390" s="60" t="s">
        <v>213</v>
      </c>
      <c r="BO390" s="36">
        <v>47</v>
      </c>
      <c r="BP390" s="61"/>
      <c r="BQ390" s="62"/>
      <c r="BR390" s="62"/>
      <c r="BS390" s="63"/>
      <c r="BT390" s="72" t="s">
        <v>105</v>
      </c>
      <c r="BV390" s="38"/>
    </row>
    <row r="391" spans="1:74" ht="22.5" customHeight="1">
      <c r="A391" s="46">
        <v>22</v>
      </c>
      <c r="B391" s="46">
        <v>444</v>
      </c>
      <c r="C391" s="68" t="s">
        <v>664</v>
      </c>
      <c r="D391" s="49">
        <v>3</v>
      </c>
      <c r="E391" s="49" t="str">
        <f t="shared" si="24"/>
        <v>1363FMGM0211</v>
      </c>
      <c r="F391" s="50">
        <v>1363</v>
      </c>
      <c r="G391" s="70" t="s">
        <v>642</v>
      </c>
      <c r="H391" s="77" t="s">
        <v>111</v>
      </c>
      <c r="I391" s="69" t="s">
        <v>203</v>
      </c>
      <c r="J391" s="53"/>
      <c r="K391" s="53"/>
      <c r="L391" s="46"/>
      <c r="M391" s="69">
        <v>1</v>
      </c>
      <c r="N391" s="46"/>
      <c r="O391" s="46"/>
      <c r="P391" s="69"/>
      <c r="Q391" s="69"/>
      <c r="R391" s="69"/>
      <c r="S391" s="69"/>
      <c r="T391" s="69"/>
      <c r="U391" s="69"/>
      <c r="V391" s="69"/>
      <c r="W391" s="69">
        <v>1</v>
      </c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>
        <v>110</v>
      </c>
      <c r="AQ391" s="55">
        <f>VLOOKUP(E391,'[1]LopHocPhan'!C$2:F$1412,4,FALSE)</f>
        <v>95</v>
      </c>
      <c r="AR391" s="56">
        <f t="shared" si="31"/>
        <v>15</v>
      </c>
      <c r="AS391" s="55"/>
      <c r="AT391" s="55"/>
      <c r="AU391" s="55">
        <f t="shared" si="32"/>
        <v>95</v>
      </c>
      <c r="AV391" s="71" t="s">
        <v>175</v>
      </c>
      <c r="AW391" s="55">
        <v>3</v>
      </c>
      <c r="AX391" s="55" t="s">
        <v>296</v>
      </c>
      <c r="AY391" s="58" t="s">
        <v>297</v>
      </c>
      <c r="AZ391" s="72"/>
      <c r="BA391" s="69"/>
      <c r="BB391" s="77"/>
      <c r="BC391" s="69" t="s">
        <v>119</v>
      </c>
      <c r="BD391" s="70" t="s">
        <v>86</v>
      </c>
      <c r="BE391" s="70"/>
      <c r="BF391" s="70"/>
      <c r="BG391" s="70"/>
      <c r="BH391" s="70"/>
      <c r="BI391" s="70"/>
      <c r="BJ391" s="70"/>
      <c r="BK391" s="72" t="s">
        <v>73</v>
      </c>
      <c r="BL391" s="58" t="s">
        <v>87</v>
      </c>
      <c r="BM391" s="49">
        <v>22</v>
      </c>
      <c r="BN391" s="60" t="s">
        <v>213</v>
      </c>
      <c r="BO391" s="36">
        <v>47</v>
      </c>
      <c r="BP391" s="61"/>
      <c r="BQ391" s="62"/>
      <c r="BR391" s="62"/>
      <c r="BS391" s="63"/>
      <c r="BT391" s="72" t="s">
        <v>105</v>
      </c>
      <c r="BV391" s="38"/>
    </row>
    <row r="392" spans="1:74" ht="22.5" customHeight="1">
      <c r="A392" s="46">
        <v>23</v>
      </c>
      <c r="B392" s="46">
        <v>487</v>
      </c>
      <c r="C392" s="68" t="s">
        <v>667</v>
      </c>
      <c r="D392" s="49">
        <v>3</v>
      </c>
      <c r="E392" s="49" t="str">
        <f t="shared" si="24"/>
        <v>1364FMGM0211</v>
      </c>
      <c r="F392" s="50">
        <v>1364</v>
      </c>
      <c r="G392" s="69" t="s">
        <v>642</v>
      </c>
      <c r="H392" s="77" t="s">
        <v>111</v>
      </c>
      <c r="I392" s="69" t="s">
        <v>668</v>
      </c>
      <c r="J392" s="53"/>
      <c r="K392" s="53"/>
      <c r="L392" s="46"/>
      <c r="M392" s="69">
        <v>1</v>
      </c>
      <c r="N392" s="46"/>
      <c r="O392" s="46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69">
        <v>1</v>
      </c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115">
        <v>120</v>
      </c>
      <c r="AQ392" s="55">
        <f>VLOOKUP(E392,'[1]LopHocPhan'!C$2:F$1412,4,FALSE)</f>
        <v>14</v>
      </c>
      <c r="AR392" s="55"/>
      <c r="AS392" s="55" t="s">
        <v>669</v>
      </c>
      <c r="AT392" s="55"/>
      <c r="AU392" s="55">
        <f>AQ392+40</f>
        <v>54</v>
      </c>
      <c r="AV392" s="71" t="s">
        <v>140</v>
      </c>
      <c r="AW392" s="55">
        <v>2</v>
      </c>
      <c r="AX392" s="55" t="s">
        <v>296</v>
      </c>
      <c r="AY392" s="58" t="s">
        <v>297</v>
      </c>
      <c r="AZ392" s="72"/>
      <c r="BA392" s="69" t="s">
        <v>115</v>
      </c>
      <c r="BB392" s="70" t="s">
        <v>184</v>
      </c>
      <c r="BC392" s="70"/>
      <c r="BD392" s="70"/>
      <c r="BE392" s="70"/>
      <c r="BF392" s="70"/>
      <c r="BG392" s="70"/>
      <c r="BH392" s="70"/>
      <c r="BI392" s="70"/>
      <c r="BJ392" s="70"/>
      <c r="BK392" s="72" t="s">
        <v>73</v>
      </c>
      <c r="BL392" s="72" t="s">
        <v>87</v>
      </c>
      <c r="BM392" s="49">
        <v>22</v>
      </c>
      <c r="BN392" s="60"/>
      <c r="BO392" s="36">
        <v>47</v>
      </c>
      <c r="BP392" s="61"/>
      <c r="BQ392" s="62"/>
      <c r="BR392" s="62"/>
      <c r="BS392" s="63"/>
      <c r="BT392" s="72" t="s">
        <v>105</v>
      </c>
      <c r="BV392" s="38"/>
    </row>
    <row r="393" spans="1:72" ht="22.5" customHeight="1">
      <c r="A393" s="46">
        <v>24</v>
      </c>
      <c r="B393" s="46">
        <v>572</v>
      </c>
      <c r="C393" s="68" t="s">
        <v>664</v>
      </c>
      <c r="D393" s="49">
        <v>3</v>
      </c>
      <c r="E393" s="49" t="str">
        <f t="shared" si="24"/>
        <v>1365FMGM0211</v>
      </c>
      <c r="F393" s="50">
        <v>1365</v>
      </c>
      <c r="G393" s="70" t="s">
        <v>642</v>
      </c>
      <c r="H393" s="49" t="s">
        <v>111</v>
      </c>
      <c r="I393" s="69" t="s">
        <v>670</v>
      </c>
      <c r="J393" s="53"/>
      <c r="K393" s="53"/>
      <c r="L393" s="46"/>
      <c r="M393" s="69">
        <v>1</v>
      </c>
      <c r="N393" s="46"/>
      <c r="O393" s="46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>
        <v>1</v>
      </c>
      <c r="AA393" s="70">
        <v>1</v>
      </c>
      <c r="AB393" s="70"/>
      <c r="AC393" s="70"/>
      <c r="AD393" s="70"/>
      <c r="AE393" s="69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>
        <v>110</v>
      </c>
      <c r="AQ393" s="55">
        <f>VLOOKUP(E393,'[1]LopHocPhan'!C$2:F$1412,4,FALSE)</f>
        <v>110</v>
      </c>
      <c r="AR393" s="56">
        <f aca="true" t="shared" si="33" ref="AR393:AR456">AP393-AQ393</f>
        <v>0</v>
      </c>
      <c r="AS393" s="55"/>
      <c r="AT393" s="55"/>
      <c r="AU393" s="55">
        <f aca="true" t="shared" si="34" ref="AU393:AU403">AQ393</f>
        <v>110</v>
      </c>
      <c r="AV393" s="71" t="s">
        <v>96</v>
      </c>
      <c r="AW393" s="55">
        <v>2</v>
      </c>
      <c r="AX393" s="55" t="s">
        <v>296</v>
      </c>
      <c r="AY393" s="58" t="s">
        <v>297</v>
      </c>
      <c r="AZ393" s="72"/>
      <c r="BA393" s="80"/>
      <c r="BB393" s="70"/>
      <c r="BC393" s="70"/>
      <c r="BD393" s="70"/>
      <c r="BE393" s="70"/>
      <c r="BF393" s="70"/>
      <c r="BG393" s="70"/>
      <c r="BH393" s="70"/>
      <c r="BI393" s="70" t="s">
        <v>119</v>
      </c>
      <c r="BJ393" s="70" t="s">
        <v>186</v>
      </c>
      <c r="BK393" s="72" t="s">
        <v>73</v>
      </c>
      <c r="BL393" s="72" t="s">
        <v>74</v>
      </c>
      <c r="BM393" s="49">
        <v>22</v>
      </c>
      <c r="BN393" s="60" t="s">
        <v>422</v>
      </c>
      <c r="BO393" s="36">
        <v>47</v>
      </c>
      <c r="BP393" s="61"/>
      <c r="BQ393" s="62"/>
      <c r="BR393" s="62"/>
      <c r="BS393" s="74"/>
      <c r="BT393" s="72" t="s">
        <v>105</v>
      </c>
    </row>
    <row r="394" spans="1:72" ht="22.5" customHeight="1">
      <c r="A394" s="46">
        <v>25</v>
      </c>
      <c r="B394" s="46">
        <v>573</v>
      </c>
      <c r="C394" s="68" t="s">
        <v>664</v>
      </c>
      <c r="D394" s="49">
        <v>3</v>
      </c>
      <c r="E394" s="49" t="str">
        <f aca="true" t="shared" si="35" ref="E394:E457">F394&amp;G394</f>
        <v>1366FMGM0211</v>
      </c>
      <c r="F394" s="50">
        <v>1366</v>
      </c>
      <c r="G394" s="70" t="s">
        <v>642</v>
      </c>
      <c r="H394" s="49" t="s">
        <v>111</v>
      </c>
      <c r="I394" s="69" t="s">
        <v>670</v>
      </c>
      <c r="J394" s="53"/>
      <c r="K394" s="53"/>
      <c r="L394" s="46"/>
      <c r="M394" s="69">
        <v>1</v>
      </c>
      <c r="N394" s="46"/>
      <c r="O394" s="46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>
        <v>1</v>
      </c>
      <c r="AA394" s="70">
        <v>1</v>
      </c>
      <c r="AB394" s="70"/>
      <c r="AC394" s="70"/>
      <c r="AD394" s="70"/>
      <c r="AE394" s="69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>
        <v>110</v>
      </c>
      <c r="AQ394" s="55">
        <f>VLOOKUP(E394,'[1]LopHocPhan'!C$2:F$1412,4,FALSE)</f>
        <v>110</v>
      </c>
      <c r="AR394" s="56">
        <f t="shared" si="33"/>
        <v>0</v>
      </c>
      <c r="AS394" s="55"/>
      <c r="AT394" s="55"/>
      <c r="AU394" s="55">
        <f t="shared" si="34"/>
        <v>110</v>
      </c>
      <c r="AV394" s="71" t="s">
        <v>96</v>
      </c>
      <c r="AW394" s="55">
        <v>3</v>
      </c>
      <c r="AX394" s="55" t="s">
        <v>296</v>
      </c>
      <c r="AY394" s="58" t="s">
        <v>297</v>
      </c>
      <c r="AZ394" s="72"/>
      <c r="BA394" s="80"/>
      <c r="BB394" s="70"/>
      <c r="BC394" s="70"/>
      <c r="BD394" s="70"/>
      <c r="BE394" s="70"/>
      <c r="BF394" s="70"/>
      <c r="BG394" s="70"/>
      <c r="BH394" s="70"/>
      <c r="BI394" s="70" t="s">
        <v>119</v>
      </c>
      <c r="BJ394" s="70" t="s">
        <v>374</v>
      </c>
      <c r="BK394" s="72" t="s">
        <v>73</v>
      </c>
      <c r="BL394" s="72" t="s">
        <v>74</v>
      </c>
      <c r="BM394" s="49">
        <v>22</v>
      </c>
      <c r="BN394" s="60" t="s">
        <v>422</v>
      </c>
      <c r="BO394" s="36">
        <v>47</v>
      </c>
      <c r="BP394" s="61"/>
      <c r="BQ394" s="62"/>
      <c r="BR394" s="62"/>
      <c r="BS394" s="74"/>
      <c r="BT394" s="72" t="s">
        <v>105</v>
      </c>
    </row>
    <row r="395" spans="1:72" ht="22.5" customHeight="1">
      <c r="A395" s="46">
        <v>26</v>
      </c>
      <c r="B395" s="46">
        <v>584</v>
      </c>
      <c r="C395" s="68" t="s">
        <v>664</v>
      </c>
      <c r="D395" s="49">
        <v>3</v>
      </c>
      <c r="E395" s="49" t="str">
        <f t="shared" si="35"/>
        <v>1367FMGM0211</v>
      </c>
      <c r="F395" s="50">
        <v>1367</v>
      </c>
      <c r="G395" s="70" t="s">
        <v>642</v>
      </c>
      <c r="H395" s="49" t="s">
        <v>111</v>
      </c>
      <c r="I395" s="69" t="s">
        <v>265</v>
      </c>
      <c r="J395" s="53"/>
      <c r="K395" s="53"/>
      <c r="L395" s="46"/>
      <c r="M395" s="69">
        <v>1</v>
      </c>
      <c r="N395" s="46"/>
      <c r="O395" s="46"/>
      <c r="P395" s="70"/>
      <c r="Q395" s="70"/>
      <c r="R395" s="70"/>
      <c r="S395" s="70">
        <v>1</v>
      </c>
      <c r="T395" s="70"/>
      <c r="U395" s="70"/>
      <c r="V395" s="70"/>
      <c r="W395" s="70"/>
      <c r="X395" s="70"/>
      <c r="Y395" s="70"/>
      <c r="Z395" s="70"/>
      <c r="AA395" s="70"/>
      <c r="AB395" s="70">
        <v>1</v>
      </c>
      <c r="AC395" s="70"/>
      <c r="AD395" s="70"/>
      <c r="AE395" s="69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>
        <v>120</v>
      </c>
      <c r="AQ395" s="55">
        <f>VLOOKUP(E395,'[1]LopHocPhan'!C$2:F$1412,4,FALSE)</f>
        <v>120</v>
      </c>
      <c r="AR395" s="56">
        <f t="shared" si="33"/>
        <v>0</v>
      </c>
      <c r="AS395" s="55"/>
      <c r="AT395" s="55"/>
      <c r="AU395" s="55">
        <f t="shared" si="34"/>
        <v>120</v>
      </c>
      <c r="AV395" s="71" t="s">
        <v>84</v>
      </c>
      <c r="AW395" s="55">
        <v>6</v>
      </c>
      <c r="AX395" s="55" t="s">
        <v>296</v>
      </c>
      <c r="AY395" s="58" t="s">
        <v>297</v>
      </c>
      <c r="AZ395" s="72"/>
      <c r="BA395" s="70"/>
      <c r="BB395" s="70"/>
      <c r="BC395" s="70"/>
      <c r="BD395" s="70"/>
      <c r="BE395" s="70"/>
      <c r="BF395" s="70"/>
      <c r="BG395" s="70"/>
      <c r="BH395" s="70"/>
      <c r="BI395" s="70" t="s">
        <v>119</v>
      </c>
      <c r="BJ395" s="70" t="s">
        <v>155</v>
      </c>
      <c r="BK395" s="72" t="s">
        <v>73</v>
      </c>
      <c r="BL395" s="72" t="s">
        <v>74</v>
      </c>
      <c r="BM395" s="49">
        <v>22</v>
      </c>
      <c r="BN395" s="60"/>
      <c r="BO395" s="36">
        <v>47</v>
      </c>
      <c r="BP395" s="61"/>
      <c r="BQ395" s="62"/>
      <c r="BR395" s="62"/>
      <c r="BS395" s="74"/>
      <c r="BT395" s="72" t="s">
        <v>105</v>
      </c>
    </row>
    <row r="396" spans="1:74" ht="22.5" customHeight="1">
      <c r="A396" s="46">
        <v>27</v>
      </c>
      <c r="B396" s="46">
        <v>598</v>
      </c>
      <c r="C396" s="68" t="s">
        <v>664</v>
      </c>
      <c r="D396" s="49">
        <v>3</v>
      </c>
      <c r="E396" s="49" t="str">
        <f t="shared" si="35"/>
        <v>1368FMGM0211</v>
      </c>
      <c r="F396" s="50">
        <v>1368</v>
      </c>
      <c r="G396" s="70" t="s">
        <v>642</v>
      </c>
      <c r="H396" s="49" t="s">
        <v>111</v>
      </c>
      <c r="I396" s="70" t="s">
        <v>671</v>
      </c>
      <c r="J396" s="53"/>
      <c r="K396" s="53"/>
      <c r="L396" s="46"/>
      <c r="M396" s="69">
        <v>1</v>
      </c>
      <c r="N396" s="46"/>
      <c r="O396" s="46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>
        <v>1</v>
      </c>
      <c r="AA396" s="70">
        <v>1</v>
      </c>
      <c r="AB396" s="70"/>
      <c r="AC396" s="70"/>
      <c r="AD396" s="70"/>
      <c r="AE396" s="69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>
        <v>115</v>
      </c>
      <c r="AQ396" s="55">
        <f>VLOOKUP(E396,'[1]LopHocPhan'!C$2:F$1412,4,FALSE)</f>
        <v>115</v>
      </c>
      <c r="AR396" s="56">
        <f t="shared" si="33"/>
        <v>0</v>
      </c>
      <c r="AS396" s="55"/>
      <c r="AT396" s="55"/>
      <c r="AU396" s="55">
        <f t="shared" si="34"/>
        <v>115</v>
      </c>
      <c r="AV396" s="71" t="s">
        <v>163</v>
      </c>
      <c r="AW396" s="55">
        <v>2</v>
      </c>
      <c r="AX396" s="55" t="s">
        <v>296</v>
      </c>
      <c r="AY396" s="58" t="s">
        <v>297</v>
      </c>
      <c r="AZ396" s="72"/>
      <c r="BA396" s="70"/>
      <c r="BB396" s="70"/>
      <c r="BC396" s="70"/>
      <c r="BD396" s="70"/>
      <c r="BE396" s="70" t="s">
        <v>119</v>
      </c>
      <c r="BF396" s="70" t="s">
        <v>108</v>
      </c>
      <c r="BG396" s="70"/>
      <c r="BH396" s="70"/>
      <c r="BI396" s="70"/>
      <c r="BJ396" s="70"/>
      <c r="BK396" s="72" t="s">
        <v>73</v>
      </c>
      <c r="BL396" s="72" t="s">
        <v>74</v>
      </c>
      <c r="BM396" s="49">
        <v>22</v>
      </c>
      <c r="BN396" s="60"/>
      <c r="BO396" s="36">
        <v>47</v>
      </c>
      <c r="BP396" s="61"/>
      <c r="BQ396" s="62"/>
      <c r="BR396" s="62"/>
      <c r="BS396" s="74"/>
      <c r="BT396" s="72" t="s">
        <v>105</v>
      </c>
      <c r="BV396" s="38"/>
    </row>
    <row r="397" spans="1:74" ht="22.5" customHeight="1">
      <c r="A397" s="46">
        <v>28</v>
      </c>
      <c r="B397" s="46">
        <v>599</v>
      </c>
      <c r="C397" s="68" t="s">
        <v>664</v>
      </c>
      <c r="D397" s="49">
        <v>3</v>
      </c>
      <c r="E397" s="49" t="str">
        <f t="shared" si="35"/>
        <v>1369FMGM0211</v>
      </c>
      <c r="F397" s="50">
        <v>1369</v>
      </c>
      <c r="G397" s="70" t="s">
        <v>642</v>
      </c>
      <c r="H397" s="49" t="s">
        <v>111</v>
      </c>
      <c r="I397" s="70" t="s">
        <v>671</v>
      </c>
      <c r="J397" s="53"/>
      <c r="K397" s="53"/>
      <c r="L397" s="46"/>
      <c r="M397" s="69">
        <v>1</v>
      </c>
      <c r="N397" s="46"/>
      <c r="O397" s="46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>
        <v>1</v>
      </c>
      <c r="AA397" s="70">
        <v>1</v>
      </c>
      <c r="AB397" s="70"/>
      <c r="AC397" s="70"/>
      <c r="AD397" s="70"/>
      <c r="AE397" s="69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>
        <v>115</v>
      </c>
      <c r="AQ397" s="55">
        <f>VLOOKUP(E397,'[1]LopHocPhan'!C$2:F$1412,4,FALSE)</f>
        <v>94</v>
      </c>
      <c r="AR397" s="56">
        <f t="shared" si="33"/>
        <v>21</v>
      </c>
      <c r="AS397" s="55"/>
      <c r="AT397" s="55"/>
      <c r="AU397" s="55">
        <f t="shared" si="34"/>
        <v>94</v>
      </c>
      <c r="AV397" s="71" t="s">
        <v>163</v>
      </c>
      <c r="AW397" s="55">
        <v>3</v>
      </c>
      <c r="AX397" s="55" t="s">
        <v>296</v>
      </c>
      <c r="AY397" s="58" t="s">
        <v>297</v>
      </c>
      <c r="AZ397" s="72"/>
      <c r="BA397" s="70"/>
      <c r="BB397" s="70"/>
      <c r="BC397" s="70"/>
      <c r="BD397" s="70"/>
      <c r="BE397" s="70" t="s">
        <v>119</v>
      </c>
      <c r="BF397" s="70" t="s">
        <v>155</v>
      </c>
      <c r="BG397" s="70"/>
      <c r="BH397" s="70"/>
      <c r="BI397" s="70"/>
      <c r="BJ397" s="70"/>
      <c r="BK397" s="72" t="s">
        <v>73</v>
      </c>
      <c r="BL397" s="72" t="s">
        <v>74</v>
      </c>
      <c r="BM397" s="49">
        <v>22</v>
      </c>
      <c r="BN397" s="60"/>
      <c r="BO397" s="36">
        <v>47</v>
      </c>
      <c r="BP397" s="61"/>
      <c r="BQ397" s="62"/>
      <c r="BR397" s="62"/>
      <c r="BS397" s="82"/>
      <c r="BT397" s="72" t="s">
        <v>105</v>
      </c>
      <c r="BV397" s="38"/>
    </row>
    <row r="398" spans="1:72" ht="22.5" customHeight="1">
      <c r="A398" s="46">
        <v>1</v>
      </c>
      <c r="B398" s="46">
        <v>249</v>
      </c>
      <c r="C398" s="64" t="s">
        <v>672</v>
      </c>
      <c r="D398" s="48">
        <v>3</v>
      </c>
      <c r="E398" s="49" t="str">
        <f t="shared" si="35"/>
        <v>1351BKSC0711</v>
      </c>
      <c r="F398" s="50">
        <v>1351</v>
      </c>
      <c r="G398" s="51" t="s">
        <v>673</v>
      </c>
      <c r="H398" s="52" t="s">
        <v>111</v>
      </c>
      <c r="I398" s="46" t="s">
        <v>244</v>
      </c>
      <c r="J398" s="53"/>
      <c r="K398" s="53"/>
      <c r="L398" s="46">
        <v>1</v>
      </c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53">
        <v>1</v>
      </c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67">
        <v>100</v>
      </c>
      <c r="AQ398" s="55">
        <f>VLOOKUP(E398,'[1]LopHocPhan'!C$2:F$1412,4,FALSE)</f>
        <v>100</v>
      </c>
      <c r="AR398" s="56">
        <f t="shared" si="33"/>
        <v>0</v>
      </c>
      <c r="AS398" s="55"/>
      <c r="AT398" s="55"/>
      <c r="AU398" s="55">
        <f t="shared" si="34"/>
        <v>100</v>
      </c>
      <c r="AV398" s="57" t="s">
        <v>188</v>
      </c>
      <c r="AW398" s="55">
        <v>1</v>
      </c>
      <c r="AX398" s="55" t="s">
        <v>208</v>
      </c>
      <c r="AY398" s="58"/>
      <c r="AZ398" s="58"/>
      <c r="BA398" s="46"/>
      <c r="BB398" s="46"/>
      <c r="BC398" s="46"/>
      <c r="BD398" s="46"/>
      <c r="BE398" s="80"/>
      <c r="BF398" s="46"/>
      <c r="BG398" s="46"/>
      <c r="BH398" s="46"/>
      <c r="BI398" s="46" t="s">
        <v>115</v>
      </c>
      <c r="BJ398" s="46" t="s">
        <v>72</v>
      </c>
      <c r="BK398" s="58" t="s">
        <v>73</v>
      </c>
      <c r="BL398" s="58" t="s">
        <v>74</v>
      </c>
      <c r="BM398" s="48">
        <v>23</v>
      </c>
      <c r="BN398" s="60" t="s">
        <v>213</v>
      </c>
      <c r="BO398" s="36">
        <v>46</v>
      </c>
      <c r="BP398" s="61"/>
      <c r="BQ398" s="62"/>
      <c r="BR398" s="62"/>
      <c r="BS398" s="63"/>
      <c r="BT398" s="58" t="s">
        <v>75</v>
      </c>
    </row>
    <row r="399" spans="1:72" ht="22.5" customHeight="1">
      <c r="A399" s="46">
        <v>2</v>
      </c>
      <c r="B399" s="46">
        <v>250</v>
      </c>
      <c r="C399" s="64" t="s">
        <v>672</v>
      </c>
      <c r="D399" s="48">
        <v>3</v>
      </c>
      <c r="E399" s="49" t="str">
        <f t="shared" si="35"/>
        <v>1352BKSC0711</v>
      </c>
      <c r="F399" s="50">
        <v>1352</v>
      </c>
      <c r="G399" s="51" t="s">
        <v>673</v>
      </c>
      <c r="H399" s="52" t="s">
        <v>111</v>
      </c>
      <c r="I399" s="46" t="s">
        <v>244</v>
      </c>
      <c r="J399" s="53"/>
      <c r="K399" s="53"/>
      <c r="L399" s="46">
        <v>1</v>
      </c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53">
        <v>1</v>
      </c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67">
        <v>100</v>
      </c>
      <c r="AQ399" s="55">
        <f>VLOOKUP(E399,'[1]LopHocPhan'!C$2:F$1412,4,FALSE)</f>
        <v>100</v>
      </c>
      <c r="AR399" s="56">
        <f t="shared" si="33"/>
        <v>0</v>
      </c>
      <c r="AS399" s="55"/>
      <c r="AT399" s="55"/>
      <c r="AU399" s="55">
        <f t="shared" si="34"/>
        <v>100</v>
      </c>
      <c r="AV399" s="57" t="s">
        <v>102</v>
      </c>
      <c r="AW399" s="55">
        <v>1</v>
      </c>
      <c r="AX399" s="55" t="s">
        <v>256</v>
      </c>
      <c r="AY399" s="58"/>
      <c r="AZ399" s="58" t="s">
        <v>674</v>
      </c>
      <c r="BA399" s="46"/>
      <c r="BB399" s="46"/>
      <c r="BC399" s="46"/>
      <c r="BD399" s="46"/>
      <c r="BE399" s="46" t="s">
        <v>115</v>
      </c>
      <c r="BF399" s="46" t="s">
        <v>82</v>
      </c>
      <c r="BG399" s="46"/>
      <c r="BH399" s="46"/>
      <c r="BI399" s="46"/>
      <c r="BJ399" s="46"/>
      <c r="BK399" s="58" t="s">
        <v>73</v>
      </c>
      <c r="BL399" s="58" t="s">
        <v>74</v>
      </c>
      <c r="BM399" s="48">
        <v>23</v>
      </c>
      <c r="BN399" s="60" t="s">
        <v>235</v>
      </c>
      <c r="BO399" s="36">
        <v>46</v>
      </c>
      <c r="BP399" s="61"/>
      <c r="BQ399" s="62"/>
      <c r="BR399" s="62"/>
      <c r="BS399" s="63"/>
      <c r="BT399" s="58" t="s">
        <v>75</v>
      </c>
    </row>
    <row r="400" spans="1:72" ht="22.5" customHeight="1">
      <c r="A400" s="46">
        <v>3</v>
      </c>
      <c r="B400" s="46">
        <v>251</v>
      </c>
      <c r="C400" s="64" t="s">
        <v>672</v>
      </c>
      <c r="D400" s="48">
        <v>3</v>
      </c>
      <c r="E400" s="49" t="str">
        <f t="shared" si="35"/>
        <v>1353BKSC0711</v>
      </c>
      <c r="F400" s="50">
        <v>1353</v>
      </c>
      <c r="G400" s="51" t="s">
        <v>673</v>
      </c>
      <c r="H400" s="52" t="s">
        <v>111</v>
      </c>
      <c r="I400" s="46" t="s">
        <v>244</v>
      </c>
      <c r="J400" s="53"/>
      <c r="K400" s="53"/>
      <c r="L400" s="46">
        <v>1</v>
      </c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53">
        <v>1</v>
      </c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67">
        <v>65</v>
      </c>
      <c r="AQ400" s="55">
        <f>VLOOKUP(E400,'[1]LopHocPhan'!C$2:F$1412,4,FALSE)</f>
        <v>56</v>
      </c>
      <c r="AR400" s="56">
        <f t="shared" si="33"/>
        <v>9</v>
      </c>
      <c r="AS400" s="55"/>
      <c r="AT400" s="55"/>
      <c r="AU400" s="55">
        <f t="shared" si="34"/>
        <v>56</v>
      </c>
      <c r="AV400" s="57" t="s">
        <v>163</v>
      </c>
      <c r="AW400" s="55">
        <v>1</v>
      </c>
      <c r="AX400" s="55" t="s">
        <v>125</v>
      </c>
      <c r="AY400" s="58"/>
      <c r="AZ400" s="58"/>
      <c r="BA400" s="46"/>
      <c r="BB400" s="46"/>
      <c r="BC400" s="46"/>
      <c r="BD400" s="46"/>
      <c r="BE400" s="46" t="s">
        <v>115</v>
      </c>
      <c r="BF400" s="46" t="s">
        <v>127</v>
      </c>
      <c r="BG400" s="46"/>
      <c r="BH400" s="46"/>
      <c r="BI400" s="46"/>
      <c r="BJ400" s="46"/>
      <c r="BK400" s="58" t="s">
        <v>73</v>
      </c>
      <c r="BL400" s="58" t="s">
        <v>74</v>
      </c>
      <c r="BM400" s="48">
        <v>23</v>
      </c>
      <c r="BN400" s="60" t="s">
        <v>235</v>
      </c>
      <c r="BO400" s="36">
        <v>46</v>
      </c>
      <c r="BP400" s="61"/>
      <c r="BQ400" s="62"/>
      <c r="BR400" s="62"/>
      <c r="BS400" s="63"/>
      <c r="BT400" s="58" t="s">
        <v>75</v>
      </c>
    </row>
    <row r="401" spans="1:72" ht="22.5" customHeight="1">
      <c r="A401" s="46">
        <v>4</v>
      </c>
      <c r="B401" s="46">
        <v>252</v>
      </c>
      <c r="C401" s="64" t="s">
        <v>675</v>
      </c>
      <c r="D401" s="48">
        <v>2</v>
      </c>
      <c r="E401" s="49" t="str">
        <f t="shared" si="35"/>
        <v>1351BKSC0511</v>
      </c>
      <c r="F401" s="50">
        <v>1351</v>
      </c>
      <c r="G401" s="51" t="s">
        <v>676</v>
      </c>
      <c r="H401" s="52" t="s">
        <v>66</v>
      </c>
      <c r="I401" s="46" t="s">
        <v>244</v>
      </c>
      <c r="J401" s="53"/>
      <c r="K401" s="53"/>
      <c r="L401" s="46">
        <v>1</v>
      </c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53">
        <v>1</v>
      </c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67">
        <v>100</v>
      </c>
      <c r="AQ401" s="55">
        <f>VLOOKUP(E401,'[1]LopHocPhan'!C$2:F$1412,4,FALSE)</f>
        <v>100</v>
      </c>
      <c r="AR401" s="56">
        <f t="shared" si="33"/>
        <v>0</v>
      </c>
      <c r="AS401" s="55"/>
      <c r="AT401" s="55"/>
      <c r="AU401" s="55">
        <f t="shared" si="34"/>
        <v>100</v>
      </c>
      <c r="AV401" s="57" t="s">
        <v>129</v>
      </c>
      <c r="AW401" s="55">
        <v>2</v>
      </c>
      <c r="AX401" s="55" t="s">
        <v>148</v>
      </c>
      <c r="AY401" s="58"/>
      <c r="AZ401" s="58" t="s">
        <v>677</v>
      </c>
      <c r="BA401" s="46"/>
      <c r="BB401" s="46"/>
      <c r="BC401" s="46"/>
      <c r="BD401" s="46"/>
      <c r="BE401" s="46"/>
      <c r="BF401" s="46"/>
      <c r="BG401" s="46"/>
      <c r="BH401" s="46"/>
      <c r="BI401" s="46" t="s">
        <v>71</v>
      </c>
      <c r="BJ401" s="46" t="s">
        <v>171</v>
      </c>
      <c r="BK401" s="58" t="s">
        <v>73</v>
      </c>
      <c r="BL401" s="58" t="s">
        <v>74</v>
      </c>
      <c r="BM401" s="48">
        <v>23</v>
      </c>
      <c r="BN401" s="60" t="s">
        <v>246</v>
      </c>
      <c r="BO401" s="36">
        <v>46</v>
      </c>
      <c r="BP401" s="61"/>
      <c r="BQ401" s="62"/>
      <c r="BR401" s="62"/>
      <c r="BS401" s="63"/>
      <c r="BT401" s="58" t="s">
        <v>75</v>
      </c>
    </row>
    <row r="402" spans="1:72" ht="22.5" customHeight="1">
      <c r="A402" s="46">
        <v>5</v>
      </c>
      <c r="B402" s="46">
        <v>253</v>
      </c>
      <c r="C402" s="64" t="s">
        <v>675</v>
      </c>
      <c r="D402" s="48">
        <v>2</v>
      </c>
      <c r="E402" s="49" t="str">
        <f t="shared" si="35"/>
        <v>1352BKSC0511</v>
      </c>
      <c r="F402" s="50">
        <v>1352</v>
      </c>
      <c r="G402" s="51" t="s">
        <v>676</v>
      </c>
      <c r="H402" s="52" t="s">
        <v>66</v>
      </c>
      <c r="I402" s="46" t="s">
        <v>244</v>
      </c>
      <c r="J402" s="53"/>
      <c r="K402" s="53"/>
      <c r="L402" s="46">
        <v>1</v>
      </c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53">
        <v>1</v>
      </c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67">
        <v>100</v>
      </c>
      <c r="AQ402" s="55">
        <f>VLOOKUP(E402,'[1]LopHocPhan'!C$2:F$1412,4,FALSE)</f>
        <v>100</v>
      </c>
      <c r="AR402" s="56">
        <f t="shared" si="33"/>
        <v>0</v>
      </c>
      <c r="AS402" s="55"/>
      <c r="AT402" s="55"/>
      <c r="AU402" s="55">
        <f t="shared" si="34"/>
        <v>100</v>
      </c>
      <c r="AV402" s="57" t="s">
        <v>166</v>
      </c>
      <c r="AW402" s="55">
        <v>2</v>
      </c>
      <c r="AX402" s="55" t="s">
        <v>148</v>
      </c>
      <c r="AY402" s="58"/>
      <c r="AZ402" s="58" t="s">
        <v>677</v>
      </c>
      <c r="BA402" s="46"/>
      <c r="BB402" s="46"/>
      <c r="BC402" s="46"/>
      <c r="BD402" s="46"/>
      <c r="BE402" s="46"/>
      <c r="BF402" s="46"/>
      <c r="BG402" s="46" t="s">
        <v>71</v>
      </c>
      <c r="BH402" s="46" t="s">
        <v>374</v>
      </c>
      <c r="BI402" s="80"/>
      <c r="BJ402" s="50"/>
      <c r="BK402" s="58" t="s">
        <v>73</v>
      </c>
      <c r="BL402" s="58" t="s">
        <v>74</v>
      </c>
      <c r="BM402" s="48">
        <v>23</v>
      </c>
      <c r="BN402" s="60" t="s">
        <v>678</v>
      </c>
      <c r="BO402" s="36">
        <v>46</v>
      </c>
      <c r="BP402" s="61"/>
      <c r="BQ402" s="62"/>
      <c r="BR402" s="62"/>
      <c r="BS402" s="63"/>
      <c r="BT402" s="58" t="s">
        <v>75</v>
      </c>
    </row>
    <row r="403" spans="1:72" ht="22.5" customHeight="1">
      <c r="A403" s="46">
        <v>6</v>
      </c>
      <c r="B403" s="46">
        <v>254</v>
      </c>
      <c r="C403" s="64" t="s">
        <v>675</v>
      </c>
      <c r="D403" s="48">
        <v>2</v>
      </c>
      <c r="E403" s="49" t="str">
        <f t="shared" si="35"/>
        <v>1353BKSC0511</v>
      </c>
      <c r="F403" s="50">
        <v>1353</v>
      </c>
      <c r="G403" s="51" t="s">
        <v>676</v>
      </c>
      <c r="H403" s="52" t="s">
        <v>66</v>
      </c>
      <c r="I403" s="46" t="s">
        <v>244</v>
      </c>
      <c r="J403" s="53"/>
      <c r="K403" s="53"/>
      <c r="L403" s="46">
        <v>1</v>
      </c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53">
        <v>1</v>
      </c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67">
        <v>65</v>
      </c>
      <c r="AQ403" s="55">
        <f>VLOOKUP(E403,'[1]LopHocPhan'!C$2:F$1412,4,FALSE)</f>
        <v>56</v>
      </c>
      <c r="AR403" s="56">
        <f t="shared" si="33"/>
        <v>9</v>
      </c>
      <c r="AS403" s="55"/>
      <c r="AT403" s="55"/>
      <c r="AU403" s="55">
        <f t="shared" si="34"/>
        <v>56</v>
      </c>
      <c r="AV403" s="57" t="s">
        <v>123</v>
      </c>
      <c r="AW403" s="55">
        <v>2</v>
      </c>
      <c r="AX403" s="55" t="s">
        <v>174</v>
      </c>
      <c r="AY403" s="58"/>
      <c r="AZ403" s="58"/>
      <c r="BA403" s="46"/>
      <c r="BB403" s="46"/>
      <c r="BC403" s="46"/>
      <c r="BD403" s="46"/>
      <c r="BE403" s="46" t="s">
        <v>71</v>
      </c>
      <c r="BF403" s="46" t="s">
        <v>184</v>
      </c>
      <c r="BG403" s="46"/>
      <c r="BH403" s="46"/>
      <c r="BI403" s="80"/>
      <c r="BJ403" s="50"/>
      <c r="BK403" s="58" t="s">
        <v>73</v>
      </c>
      <c r="BL403" s="58" t="s">
        <v>74</v>
      </c>
      <c r="BM403" s="48">
        <v>23</v>
      </c>
      <c r="BN403" s="60" t="s">
        <v>679</v>
      </c>
      <c r="BO403" s="36">
        <v>46</v>
      </c>
      <c r="BP403" s="61"/>
      <c r="BQ403" s="62"/>
      <c r="BR403" s="62"/>
      <c r="BS403" s="63"/>
      <c r="BT403" s="58" t="s">
        <v>75</v>
      </c>
    </row>
    <row r="404" spans="1:74" ht="22.5" customHeight="1">
      <c r="A404" s="46">
        <v>7</v>
      </c>
      <c r="B404" s="46">
        <v>484</v>
      </c>
      <c r="C404" s="68" t="s">
        <v>680</v>
      </c>
      <c r="D404" s="49">
        <v>3</v>
      </c>
      <c r="E404" s="49" t="str">
        <f t="shared" si="35"/>
        <v>1352BKSC2311</v>
      </c>
      <c r="F404" s="76">
        <v>1352</v>
      </c>
      <c r="G404" s="70" t="s">
        <v>681</v>
      </c>
      <c r="H404" s="77" t="s">
        <v>111</v>
      </c>
      <c r="I404" s="70" t="s">
        <v>668</v>
      </c>
      <c r="J404" s="53"/>
      <c r="K404" s="53"/>
      <c r="L404" s="46"/>
      <c r="M404" s="69">
        <v>1</v>
      </c>
      <c r="N404" s="46"/>
      <c r="O404" s="46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69">
        <v>1</v>
      </c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69">
        <v>125</v>
      </c>
      <c r="AQ404" s="55">
        <f>VLOOKUP(E404,'[1]LopHocPhan'!C$2:F$1412,4,FALSE)</f>
        <v>125</v>
      </c>
      <c r="AR404" s="56">
        <f t="shared" si="33"/>
        <v>0</v>
      </c>
      <c r="AS404" s="55" t="s">
        <v>682</v>
      </c>
      <c r="AT404" s="55"/>
      <c r="AU404" s="55">
        <v>122</v>
      </c>
      <c r="AV404" s="71" t="s">
        <v>76</v>
      </c>
      <c r="AW404" s="55">
        <v>4</v>
      </c>
      <c r="AX404" s="55" t="s">
        <v>256</v>
      </c>
      <c r="AY404" s="58" t="s">
        <v>172</v>
      </c>
      <c r="AZ404" s="58" t="s">
        <v>683</v>
      </c>
      <c r="BA404" s="70"/>
      <c r="BB404" s="70"/>
      <c r="BC404" s="70" t="s">
        <v>93</v>
      </c>
      <c r="BD404" s="70" t="s">
        <v>99</v>
      </c>
      <c r="BE404" s="70"/>
      <c r="BF404" s="70"/>
      <c r="BG404" s="70" t="s">
        <v>93</v>
      </c>
      <c r="BH404" s="70" t="s">
        <v>204</v>
      </c>
      <c r="BI404" s="70"/>
      <c r="BJ404" s="70"/>
      <c r="BK404" s="72" t="s">
        <v>73</v>
      </c>
      <c r="BL404" s="72" t="s">
        <v>132</v>
      </c>
      <c r="BM404" s="49">
        <v>23</v>
      </c>
      <c r="BN404" s="60" t="s">
        <v>321</v>
      </c>
      <c r="BO404" s="36">
        <v>47</v>
      </c>
      <c r="BP404" s="61"/>
      <c r="BQ404" s="62"/>
      <c r="BR404" s="62"/>
      <c r="BS404" s="63"/>
      <c r="BT404" s="72" t="s">
        <v>105</v>
      </c>
      <c r="BV404" s="38"/>
    </row>
    <row r="405" spans="1:74" ht="22.5" customHeight="1">
      <c r="A405" s="46">
        <v>8</v>
      </c>
      <c r="B405" s="46">
        <v>485</v>
      </c>
      <c r="C405" s="68" t="s">
        <v>680</v>
      </c>
      <c r="D405" s="49">
        <v>3</v>
      </c>
      <c r="E405" s="49" t="str">
        <f t="shared" si="35"/>
        <v>1353BKSC2311</v>
      </c>
      <c r="F405" s="76">
        <v>1353</v>
      </c>
      <c r="G405" s="70" t="s">
        <v>681</v>
      </c>
      <c r="H405" s="77" t="s">
        <v>111</v>
      </c>
      <c r="I405" s="70" t="s">
        <v>668</v>
      </c>
      <c r="J405" s="53"/>
      <c r="K405" s="53"/>
      <c r="L405" s="46"/>
      <c r="M405" s="69">
        <v>1</v>
      </c>
      <c r="N405" s="46"/>
      <c r="O405" s="46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69">
        <v>1</v>
      </c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69">
        <v>125</v>
      </c>
      <c r="AQ405" s="55">
        <f>VLOOKUP(E405,'[1]LopHocPhan'!C$2:F$1412,4,FALSE)</f>
        <v>119</v>
      </c>
      <c r="AR405" s="56">
        <f t="shared" si="33"/>
        <v>6</v>
      </c>
      <c r="AS405" s="55" t="s">
        <v>684</v>
      </c>
      <c r="AT405" s="55"/>
      <c r="AU405" s="55">
        <v>122</v>
      </c>
      <c r="AV405" s="71" t="s">
        <v>76</v>
      </c>
      <c r="AW405" s="55">
        <v>4</v>
      </c>
      <c r="AX405" s="55" t="s">
        <v>220</v>
      </c>
      <c r="AY405" s="58" t="s">
        <v>172</v>
      </c>
      <c r="AZ405" s="58" t="s">
        <v>410</v>
      </c>
      <c r="BA405" s="70"/>
      <c r="BB405" s="70"/>
      <c r="BC405" s="70" t="s">
        <v>93</v>
      </c>
      <c r="BD405" s="70" t="s">
        <v>104</v>
      </c>
      <c r="BE405" s="70"/>
      <c r="BF405" s="70"/>
      <c r="BG405" s="70" t="s">
        <v>93</v>
      </c>
      <c r="BH405" s="70" t="s">
        <v>116</v>
      </c>
      <c r="BI405" s="88"/>
      <c r="BJ405" s="88"/>
      <c r="BK405" s="72" t="s">
        <v>73</v>
      </c>
      <c r="BL405" s="72" t="s">
        <v>132</v>
      </c>
      <c r="BM405" s="49">
        <v>23</v>
      </c>
      <c r="BN405" s="60" t="s">
        <v>321</v>
      </c>
      <c r="BO405" s="36">
        <v>47</v>
      </c>
      <c r="BP405" s="61"/>
      <c r="BQ405" s="62"/>
      <c r="BR405" s="62"/>
      <c r="BS405" s="63"/>
      <c r="BT405" s="72" t="s">
        <v>105</v>
      </c>
      <c r="BV405" s="38"/>
    </row>
    <row r="406" spans="1:74" ht="22.5" customHeight="1">
      <c r="A406" s="46">
        <v>9</v>
      </c>
      <c r="B406" s="46">
        <v>1234</v>
      </c>
      <c r="C406" s="83" t="s">
        <v>685</v>
      </c>
      <c r="D406" s="49">
        <v>2</v>
      </c>
      <c r="E406" s="49" t="str">
        <f t="shared" si="35"/>
        <v>1351BKSC0422</v>
      </c>
      <c r="F406" s="84">
        <v>1351</v>
      </c>
      <c r="G406" s="85" t="s">
        <v>686</v>
      </c>
      <c r="H406" s="77" t="s">
        <v>66</v>
      </c>
      <c r="I406" s="70" t="s">
        <v>219</v>
      </c>
      <c r="J406" s="53"/>
      <c r="K406" s="53"/>
      <c r="L406" s="46"/>
      <c r="M406" s="69"/>
      <c r="N406" s="46"/>
      <c r="O406" s="46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69"/>
      <c r="AF406" s="70"/>
      <c r="AG406" s="70"/>
      <c r="AH406" s="70"/>
      <c r="AI406" s="70"/>
      <c r="AJ406" s="70"/>
      <c r="AK406" s="70"/>
      <c r="AL406" s="70">
        <v>1</v>
      </c>
      <c r="AM406" s="70"/>
      <c r="AN406" s="70"/>
      <c r="AO406" s="70"/>
      <c r="AP406" s="78">
        <v>120</v>
      </c>
      <c r="AQ406" s="55">
        <f>VLOOKUP(E406,'[1]LopHocPhan'!C$2:F$1412,4,FALSE)</f>
        <v>101</v>
      </c>
      <c r="AR406" s="56">
        <f t="shared" si="33"/>
        <v>19</v>
      </c>
      <c r="AS406" s="55"/>
      <c r="AT406" s="55"/>
      <c r="AU406" s="55">
        <f aca="true" t="shared" si="36" ref="AU406:AU418">AQ406</f>
        <v>101</v>
      </c>
      <c r="AV406" s="57" t="s">
        <v>188</v>
      </c>
      <c r="AW406" s="55">
        <v>4</v>
      </c>
      <c r="AX406" s="55" t="s">
        <v>256</v>
      </c>
      <c r="AY406" s="72"/>
      <c r="AZ406" s="58" t="s">
        <v>687</v>
      </c>
      <c r="BA406" s="70"/>
      <c r="BB406" s="70"/>
      <c r="BC406" s="70"/>
      <c r="BD406" s="70"/>
      <c r="BE406" s="70"/>
      <c r="BF406" s="70"/>
      <c r="BG406" s="70"/>
      <c r="BH406" s="70"/>
      <c r="BI406" s="88" t="s">
        <v>93</v>
      </c>
      <c r="BJ406" s="88" t="s">
        <v>250</v>
      </c>
      <c r="BK406" s="72" t="s">
        <v>73</v>
      </c>
      <c r="BL406" s="72" t="s">
        <v>74</v>
      </c>
      <c r="BM406" s="49">
        <v>23</v>
      </c>
      <c r="BN406" s="60"/>
      <c r="BO406" s="61">
        <v>15</v>
      </c>
      <c r="BP406" s="61"/>
      <c r="BQ406" s="79"/>
      <c r="BR406" s="62"/>
      <c r="BS406" s="74"/>
      <c r="BT406" s="72" t="s">
        <v>75</v>
      </c>
      <c r="BV406" s="38"/>
    </row>
    <row r="407" spans="1:74" ht="22.5" customHeight="1">
      <c r="A407" s="46">
        <v>10</v>
      </c>
      <c r="B407" s="46">
        <v>1246</v>
      </c>
      <c r="C407" s="83" t="s">
        <v>688</v>
      </c>
      <c r="D407" s="49">
        <v>2</v>
      </c>
      <c r="E407" s="49" t="str">
        <f t="shared" si="35"/>
        <v>1351BKSC0122</v>
      </c>
      <c r="F407" s="84">
        <v>1351</v>
      </c>
      <c r="G407" s="85" t="s">
        <v>689</v>
      </c>
      <c r="H407" s="77" t="s">
        <v>66</v>
      </c>
      <c r="I407" s="70" t="s">
        <v>276</v>
      </c>
      <c r="J407" s="53"/>
      <c r="K407" s="53"/>
      <c r="L407" s="46"/>
      <c r="M407" s="69"/>
      <c r="N407" s="46"/>
      <c r="O407" s="46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69"/>
      <c r="AF407" s="70"/>
      <c r="AG407" s="70"/>
      <c r="AH407" s="70"/>
      <c r="AI407" s="70">
        <v>1</v>
      </c>
      <c r="AJ407" s="70"/>
      <c r="AK407" s="70"/>
      <c r="AL407" s="70"/>
      <c r="AM407" s="70"/>
      <c r="AN407" s="70"/>
      <c r="AO407" s="70"/>
      <c r="AP407" s="78">
        <v>120</v>
      </c>
      <c r="AQ407" s="55">
        <f>VLOOKUP(E407,'[1]LopHocPhan'!C$2:F$1412,4,FALSE)</f>
        <v>80</v>
      </c>
      <c r="AR407" s="56">
        <f t="shared" si="33"/>
        <v>40</v>
      </c>
      <c r="AS407" s="55"/>
      <c r="AT407" s="55"/>
      <c r="AU407" s="55">
        <f t="shared" si="36"/>
        <v>80</v>
      </c>
      <c r="AV407" s="57" t="s">
        <v>173</v>
      </c>
      <c r="AW407" s="55">
        <v>2</v>
      </c>
      <c r="AX407" s="55" t="s">
        <v>158</v>
      </c>
      <c r="AY407" s="58"/>
      <c r="AZ407" s="72"/>
      <c r="BA407" s="70"/>
      <c r="BB407" s="70"/>
      <c r="BC407" s="70" t="s">
        <v>71</v>
      </c>
      <c r="BD407" s="70" t="s">
        <v>209</v>
      </c>
      <c r="BE407" s="70"/>
      <c r="BF407" s="70"/>
      <c r="BG407" s="70"/>
      <c r="BH407" s="70"/>
      <c r="BI407" s="70"/>
      <c r="BJ407" s="70"/>
      <c r="BK407" s="72" t="s">
        <v>73</v>
      </c>
      <c r="BL407" s="58" t="s">
        <v>87</v>
      </c>
      <c r="BM407" s="49">
        <v>23</v>
      </c>
      <c r="BN407" s="60"/>
      <c r="BO407" s="61">
        <v>15</v>
      </c>
      <c r="BP407" s="61"/>
      <c r="BQ407" s="79"/>
      <c r="BR407" s="62"/>
      <c r="BS407" s="74"/>
      <c r="BT407" s="72" t="s">
        <v>75</v>
      </c>
      <c r="BV407" s="38"/>
    </row>
    <row r="408" spans="1:72" ht="22.5" customHeight="1">
      <c r="A408" s="46">
        <v>1</v>
      </c>
      <c r="B408" s="46">
        <v>186</v>
      </c>
      <c r="C408" s="64" t="s">
        <v>690</v>
      </c>
      <c r="D408" s="65">
        <v>2</v>
      </c>
      <c r="E408" s="49" t="str">
        <f t="shared" si="35"/>
        <v>1351EFIN1111</v>
      </c>
      <c r="F408" s="50">
        <v>1351</v>
      </c>
      <c r="G408" s="51" t="s">
        <v>691</v>
      </c>
      <c r="H408" s="52" t="s">
        <v>66</v>
      </c>
      <c r="I408" s="53" t="s">
        <v>439</v>
      </c>
      <c r="J408" s="53"/>
      <c r="K408" s="53"/>
      <c r="L408" s="46">
        <v>1</v>
      </c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>
        <v>1</v>
      </c>
      <c r="AD408" s="46"/>
      <c r="AE408" s="53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54">
        <v>110</v>
      </c>
      <c r="AQ408" s="55">
        <f>VLOOKUP(E408,'[1]LopHocPhan'!C$2:F$1412,4,FALSE)</f>
        <v>110</v>
      </c>
      <c r="AR408" s="56">
        <f t="shared" si="33"/>
        <v>0</v>
      </c>
      <c r="AS408" s="55"/>
      <c r="AT408" s="55"/>
      <c r="AU408" s="55">
        <f t="shared" si="36"/>
        <v>110</v>
      </c>
      <c r="AV408" s="57" t="s">
        <v>183</v>
      </c>
      <c r="AW408" s="55">
        <v>2</v>
      </c>
      <c r="AX408" s="55" t="s">
        <v>356</v>
      </c>
      <c r="AY408" s="72"/>
      <c r="AZ408" s="58" t="s">
        <v>692</v>
      </c>
      <c r="BA408" s="46" t="s">
        <v>71</v>
      </c>
      <c r="BB408" s="46" t="s">
        <v>250</v>
      </c>
      <c r="BC408" s="46"/>
      <c r="BD408" s="46"/>
      <c r="BE408" s="80"/>
      <c r="BF408" s="50"/>
      <c r="BG408" s="46"/>
      <c r="BH408" s="46"/>
      <c r="BI408" s="46"/>
      <c r="BJ408" s="46"/>
      <c r="BK408" s="58" t="s">
        <v>73</v>
      </c>
      <c r="BL408" s="72" t="s">
        <v>87</v>
      </c>
      <c r="BM408" s="48">
        <v>24</v>
      </c>
      <c r="BN408" s="60"/>
      <c r="BO408" s="36">
        <v>46</v>
      </c>
      <c r="BP408" s="61"/>
      <c r="BQ408" s="62"/>
      <c r="BR408" s="62"/>
      <c r="BS408" s="63"/>
      <c r="BT408" s="58" t="s">
        <v>75</v>
      </c>
    </row>
    <row r="409" spans="1:72" ht="22.5" customHeight="1">
      <c r="A409" s="46">
        <v>2</v>
      </c>
      <c r="B409" s="46">
        <v>187</v>
      </c>
      <c r="C409" s="64" t="s">
        <v>690</v>
      </c>
      <c r="D409" s="65">
        <v>2</v>
      </c>
      <c r="E409" s="49" t="str">
        <f t="shared" si="35"/>
        <v>1352EFIN1111</v>
      </c>
      <c r="F409" s="50">
        <v>1352</v>
      </c>
      <c r="G409" s="51" t="s">
        <v>691</v>
      </c>
      <c r="H409" s="52" t="s">
        <v>66</v>
      </c>
      <c r="I409" s="53" t="s">
        <v>439</v>
      </c>
      <c r="J409" s="53"/>
      <c r="K409" s="53"/>
      <c r="L409" s="46">
        <v>1</v>
      </c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>
        <v>1</v>
      </c>
      <c r="AD409" s="46"/>
      <c r="AE409" s="53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54">
        <v>110</v>
      </c>
      <c r="AQ409" s="55">
        <f>VLOOKUP(E409,'[1]LopHocPhan'!C$2:F$1412,4,FALSE)</f>
        <v>106</v>
      </c>
      <c r="AR409" s="56">
        <f t="shared" si="33"/>
        <v>4</v>
      </c>
      <c r="AS409" s="55"/>
      <c r="AT409" s="55"/>
      <c r="AU409" s="55">
        <f t="shared" si="36"/>
        <v>106</v>
      </c>
      <c r="AV409" s="57" t="s">
        <v>140</v>
      </c>
      <c r="AW409" s="55">
        <v>2</v>
      </c>
      <c r="AX409" s="55" t="s">
        <v>106</v>
      </c>
      <c r="AY409" s="58"/>
      <c r="AZ409" s="72" t="s">
        <v>693</v>
      </c>
      <c r="BA409" s="46" t="s">
        <v>71</v>
      </c>
      <c r="BB409" s="46" t="s">
        <v>99</v>
      </c>
      <c r="BC409" s="46"/>
      <c r="BD409" s="46"/>
      <c r="BE409" s="80"/>
      <c r="BF409" s="50"/>
      <c r="BG409" s="46"/>
      <c r="BH409" s="46"/>
      <c r="BI409" s="46"/>
      <c r="BJ409" s="46"/>
      <c r="BK409" s="58" t="s">
        <v>73</v>
      </c>
      <c r="BL409" s="58" t="s">
        <v>432</v>
      </c>
      <c r="BM409" s="48">
        <v>24</v>
      </c>
      <c r="BN409" s="60" t="s">
        <v>193</v>
      </c>
      <c r="BO409" s="36">
        <v>46</v>
      </c>
      <c r="BP409" s="61"/>
      <c r="BQ409" s="62"/>
      <c r="BR409" s="62"/>
      <c r="BS409" s="63"/>
      <c r="BT409" s="58" t="s">
        <v>75</v>
      </c>
    </row>
    <row r="410" spans="1:72" ht="22.5" customHeight="1">
      <c r="A410" s="46">
        <v>3</v>
      </c>
      <c r="B410" s="46">
        <v>188</v>
      </c>
      <c r="C410" s="64" t="s">
        <v>690</v>
      </c>
      <c r="D410" s="65">
        <v>2</v>
      </c>
      <c r="E410" s="49" t="str">
        <f t="shared" si="35"/>
        <v>1353EFIN1111</v>
      </c>
      <c r="F410" s="50">
        <v>1353</v>
      </c>
      <c r="G410" s="51" t="s">
        <v>691</v>
      </c>
      <c r="H410" s="52" t="s">
        <v>66</v>
      </c>
      <c r="I410" s="53" t="s">
        <v>439</v>
      </c>
      <c r="J410" s="53"/>
      <c r="K410" s="53"/>
      <c r="L410" s="46">
        <v>1</v>
      </c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>
        <v>1</v>
      </c>
      <c r="AD410" s="46"/>
      <c r="AE410" s="53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54">
        <v>110</v>
      </c>
      <c r="AQ410" s="55">
        <f>VLOOKUP(E410,'[1]LopHocPhan'!C$2:F$1412,4,FALSE)</f>
        <v>101</v>
      </c>
      <c r="AR410" s="56">
        <f t="shared" si="33"/>
        <v>9</v>
      </c>
      <c r="AS410" s="55"/>
      <c r="AT410" s="55"/>
      <c r="AU410" s="55">
        <f t="shared" si="36"/>
        <v>101</v>
      </c>
      <c r="AV410" s="57" t="s">
        <v>68</v>
      </c>
      <c r="AW410" s="55">
        <v>4</v>
      </c>
      <c r="AX410" s="55" t="s">
        <v>523</v>
      </c>
      <c r="AY410" s="58"/>
      <c r="AZ410" s="58" t="s">
        <v>694</v>
      </c>
      <c r="BA410" s="46"/>
      <c r="BB410" s="46"/>
      <c r="BC410" s="46"/>
      <c r="BD410" s="46"/>
      <c r="BE410" s="46"/>
      <c r="BF410" s="46"/>
      <c r="BG410" s="46" t="s">
        <v>93</v>
      </c>
      <c r="BH410" s="46" t="s">
        <v>94</v>
      </c>
      <c r="BI410" s="80"/>
      <c r="BJ410" s="50"/>
      <c r="BK410" s="58" t="s">
        <v>73</v>
      </c>
      <c r="BL410" s="58" t="s">
        <v>74</v>
      </c>
      <c r="BM410" s="48">
        <v>24</v>
      </c>
      <c r="BN410" s="60" t="s">
        <v>193</v>
      </c>
      <c r="BO410" s="36">
        <v>46</v>
      </c>
      <c r="BP410" s="61"/>
      <c r="BQ410" s="62"/>
      <c r="BR410" s="62"/>
      <c r="BS410" s="63"/>
      <c r="BT410" s="58" t="s">
        <v>75</v>
      </c>
    </row>
    <row r="411" spans="1:72" ht="22.5" customHeight="1">
      <c r="A411" s="46">
        <v>4</v>
      </c>
      <c r="B411" s="46">
        <v>189</v>
      </c>
      <c r="C411" s="64" t="s">
        <v>690</v>
      </c>
      <c r="D411" s="65">
        <v>2</v>
      </c>
      <c r="E411" s="49" t="str">
        <f t="shared" si="35"/>
        <v>1354EFIN1111</v>
      </c>
      <c r="F411" s="50">
        <v>1354</v>
      </c>
      <c r="G411" s="51" t="s">
        <v>691</v>
      </c>
      <c r="H411" s="52" t="s">
        <v>66</v>
      </c>
      <c r="I411" s="53" t="s">
        <v>439</v>
      </c>
      <c r="J411" s="53"/>
      <c r="K411" s="53"/>
      <c r="L411" s="46">
        <v>1</v>
      </c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>
        <v>1</v>
      </c>
      <c r="AD411" s="46"/>
      <c r="AE411" s="53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54">
        <v>60</v>
      </c>
      <c r="AQ411" s="55">
        <f>VLOOKUP(E411,'[1]LopHocPhan'!C$2:F$1412,4,FALSE)</f>
        <v>58</v>
      </c>
      <c r="AR411" s="56">
        <f t="shared" si="33"/>
        <v>2</v>
      </c>
      <c r="AS411" s="55"/>
      <c r="AT411" s="55"/>
      <c r="AU411" s="55">
        <f t="shared" si="36"/>
        <v>58</v>
      </c>
      <c r="AV411" s="57" t="s">
        <v>76</v>
      </c>
      <c r="AW411" s="55">
        <v>4</v>
      </c>
      <c r="AX411" s="55" t="s">
        <v>72</v>
      </c>
      <c r="AY411" s="58"/>
      <c r="AZ411" s="58"/>
      <c r="BA411" s="46"/>
      <c r="BB411" s="46"/>
      <c r="BC411" s="46"/>
      <c r="BD411" s="46"/>
      <c r="BE411" s="46"/>
      <c r="BF411" s="46"/>
      <c r="BG411" s="46" t="s">
        <v>93</v>
      </c>
      <c r="BH411" s="46" t="s">
        <v>299</v>
      </c>
      <c r="BI411" s="80"/>
      <c r="BJ411" s="46"/>
      <c r="BK411" s="58" t="s">
        <v>73</v>
      </c>
      <c r="BL411" s="58" t="s">
        <v>74</v>
      </c>
      <c r="BM411" s="48">
        <v>24</v>
      </c>
      <c r="BN411" s="60" t="s">
        <v>246</v>
      </c>
      <c r="BO411" s="36">
        <v>46</v>
      </c>
      <c r="BP411" s="61"/>
      <c r="BQ411" s="62"/>
      <c r="BR411" s="62"/>
      <c r="BS411" s="63"/>
      <c r="BT411" s="58" t="s">
        <v>75</v>
      </c>
    </row>
    <row r="412" spans="1:74" ht="22.5" customHeight="1">
      <c r="A412" s="46">
        <v>5</v>
      </c>
      <c r="B412" s="46">
        <v>481</v>
      </c>
      <c r="C412" s="68" t="s">
        <v>695</v>
      </c>
      <c r="D412" s="49">
        <v>3</v>
      </c>
      <c r="E412" s="49" t="str">
        <f t="shared" si="35"/>
        <v>1351EFIN0911</v>
      </c>
      <c r="F412" s="76">
        <v>1351</v>
      </c>
      <c r="G412" s="70" t="s">
        <v>696</v>
      </c>
      <c r="H412" s="77" t="s">
        <v>111</v>
      </c>
      <c r="I412" s="69" t="s">
        <v>668</v>
      </c>
      <c r="J412" s="53"/>
      <c r="K412" s="53"/>
      <c r="L412" s="46"/>
      <c r="M412" s="69">
        <v>1</v>
      </c>
      <c r="N412" s="46"/>
      <c r="O412" s="46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>
        <v>1</v>
      </c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>
        <v>100</v>
      </c>
      <c r="AQ412" s="55">
        <f>VLOOKUP(E412,'[1]LopHocPhan'!C$2:F$1412,4,FALSE)</f>
        <v>99</v>
      </c>
      <c r="AR412" s="56">
        <f t="shared" si="33"/>
        <v>1</v>
      </c>
      <c r="AS412" s="55"/>
      <c r="AT412" s="55"/>
      <c r="AU412" s="55">
        <f t="shared" si="36"/>
        <v>99</v>
      </c>
      <c r="AV412" s="71" t="s">
        <v>84</v>
      </c>
      <c r="AW412" s="55">
        <v>1</v>
      </c>
      <c r="AX412" s="55" t="s">
        <v>150</v>
      </c>
      <c r="AY412" s="58"/>
      <c r="AZ412" s="72" t="s">
        <v>697</v>
      </c>
      <c r="BA412" s="70"/>
      <c r="BB412" s="77"/>
      <c r="BC412" s="46" t="s">
        <v>115</v>
      </c>
      <c r="BD412" s="70" t="s">
        <v>72</v>
      </c>
      <c r="BE412" s="70"/>
      <c r="BF412" s="70"/>
      <c r="BG412" s="70"/>
      <c r="BH412" s="70"/>
      <c r="BI412" s="70"/>
      <c r="BJ412" s="70"/>
      <c r="BK412" s="72" t="s">
        <v>73</v>
      </c>
      <c r="BL412" s="58" t="s">
        <v>87</v>
      </c>
      <c r="BM412" s="49">
        <v>24</v>
      </c>
      <c r="BN412" s="60" t="s">
        <v>117</v>
      </c>
      <c r="BO412" s="36">
        <v>47</v>
      </c>
      <c r="BP412" s="61"/>
      <c r="BQ412" s="62"/>
      <c r="BR412" s="62"/>
      <c r="BS412" s="63"/>
      <c r="BT412" s="72" t="s">
        <v>105</v>
      </c>
      <c r="BV412" s="38"/>
    </row>
    <row r="413" spans="1:74" ht="22.5" customHeight="1">
      <c r="A413" s="46">
        <v>6</v>
      </c>
      <c r="B413" s="46">
        <v>482</v>
      </c>
      <c r="C413" s="68" t="s">
        <v>695</v>
      </c>
      <c r="D413" s="49">
        <v>3</v>
      </c>
      <c r="E413" s="49" t="str">
        <f t="shared" si="35"/>
        <v>1352EFIN0911</v>
      </c>
      <c r="F413" s="76">
        <v>1352</v>
      </c>
      <c r="G413" s="70" t="s">
        <v>696</v>
      </c>
      <c r="H413" s="77" t="s">
        <v>111</v>
      </c>
      <c r="I413" s="69" t="s">
        <v>668</v>
      </c>
      <c r="J413" s="53"/>
      <c r="K413" s="53"/>
      <c r="L413" s="46"/>
      <c r="M413" s="69">
        <v>1</v>
      </c>
      <c r="N413" s="46"/>
      <c r="O413" s="46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>
        <v>1</v>
      </c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>
        <v>100</v>
      </c>
      <c r="AQ413" s="55">
        <f>VLOOKUP(E413,'[1]LopHocPhan'!C$2:F$1412,4,FALSE)</f>
        <v>90</v>
      </c>
      <c r="AR413" s="56">
        <f t="shared" si="33"/>
        <v>10</v>
      </c>
      <c r="AS413" s="55"/>
      <c r="AT413" s="55"/>
      <c r="AU413" s="55">
        <f t="shared" si="36"/>
        <v>90</v>
      </c>
      <c r="AV413" s="71" t="s">
        <v>84</v>
      </c>
      <c r="AW413" s="55">
        <v>1</v>
      </c>
      <c r="AX413" s="55" t="s">
        <v>113</v>
      </c>
      <c r="AY413" s="58"/>
      <c r="AZ413" s="72" t="s">
        <v>698</v>
      </c>
      <c r="BA413" s="70"/>
      <c r="BB413" s="77"/>
      <c r="BC413" s="46" t="s">
        <v>115</v>
      </c>
      <c r="BD413" s="70" t="s">
        <v>79</v>
      </c>
      <c r="BE413" s="70"/>
      <c r="BF413" s="70"/>
      <c r="BG413" s="70"/>
      <c r="BH413" s="70"/>
      <c r="BI413" s="70"/>
      <c r="BJ413" s="70"/>
      <c r="BK413" s="72" t="s">
        <v>73</v>
      </c>
      <c r="BL413" s="58" t="s">
        <v>87</v>
      </c>
      <c r="BM413" s="49">
        <v>24</v>
      </c>
      <c r="BN413" s="60" t="s">
        <v>117</v>
      </c>
      <c r="BO413" s="36">
        <v>47</v>
      </c>
      <c r="BP413" s="61"/>
      <c r="BQ413" s="62"/>
      <c r="BR413" s="62"/>
      <c r="BS413" s="63"/>
      <c r="BT413" s="72" t="s">
        <v>105</v>
      </c>
      <c r="BV413" s="38"/>
    </row>
    <row r="414" spans="1:74" ht="22.5" customHeight="1">
      <c r="A414" s="46">
        <v>7</v>
      </c>
      <c r="B414" s="46">
        <v>483</v>
      </c>
      <c r="C414" s="68" t="s">
        <v>695</v>
      </c>
      <c r="D414" s="49">
        <v>3</v>
      </c>
      <c r="E414" s="49" t="str">
        <f t="shared" si="35"/>
        <v>1353EFIN0911</v>
      </c>
      <c r="F414" s="76">
        <v>1353</v>
      </c>
      <c r="G414" s="70" t="s">
        <v>696</v>
      </c>
      <c r="H414" s="77" t="s">
        <v>111</v>
      </c>
      <c r="I414" s="69" t="s">
        <v>668</v>
      </c>
      <c r="J414" s="53"/>
      <c r="K414" s="53"/>
      <c r="L414" s="46"/>
      <c r="M414" s="69">
        <v>1</v>
      </c>
      <c r="N414" s="46"/>
      <c r="O414" s="46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>
        <v>1</v>
      </c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>
        <v>55</v>
      </c>
      <c r="AQ414" s="55">
        <f>VLOOKUP(E414,'[1]LopHocPhan'!C$2:F$1412,4,FALSE)</f>
        <v>55</v>
      </c>
      <c r="AR414" s="56">
        <f t="shared" si="33"/>
        <v>0</v>
      </c>
      <c r="AS414" s="55"/>
      <c r="AT414" s="55"/>
      <c r="AU414" s="55">
        <f t="shared" si="36"/>
        <v>55</v>
      </c>
      <c r="AV414" s="71" t="s">
        <v>91</v>
      </c>
      <c r="AW414" s="55">
        <v>1</v>
      </c>
      <c r="AX414" s="55" t="s">
        <v>86</v>
      </c>
      <c r="AY414" s="58"/>
      <c r="AZ414" s="72"/>
      <c r="BA414" s="70"/>
      <c r="BB414" s="77"/>
      <c r="BC414" s="50"/>
      <c r="BD414" s="50"/>
      <c r="BE414" s="70"/>
      <c r="BF414" s="70"/>
      <c r="BG414" s="70"/>
      <c r="BH414" s="70"/>
      <c r="BI414" s="46" t="s">
        <v>115</v>
      </c>
      <c r="BJ414" s="70" t="s">
        <v>164</v>
      </c>
      <c r="BK414" s="72" t="s">
        <v>73</v>
      </c>
      <c r="BL414" s="58" t="s">
        <v>74</v>
      </c>
      <c r="BM414" s="49">
        <v>24</v>
      </c>
      <c r="BN414" s="60" t="s">
        <v>213</v>
      </c>
      <c r="BO414" s="36">
        <v>47</v>
      </c>
      <c r="BP414" s="61"/>
      <c r="BQ414" s="62"/>
      <c r="BR414" s="62"/>
      <c r="BS414" s="63"/>
      <c r="BT414" s="72" t="s">
        <v>105</v>
      </c>
      <c r="BV414" s="38"/>
    </row>
    <row r="415" spans="1:74" ht="22.5" customHeight="1">
      <c r="A415" s="46">
        <v>8</v>
      </c>
      <c r="B415" s="46">
        <v>498</v>
      </c>
      <c r="C415" s="81" t="s">
        <v>699</v>
      </c>
      <c r="D415" s="70">
        <v>3</v>
      </c>
      <c r="E415" s="49" t="str">
        <f t="shared" si="35"/>
        <v>1351EFIN2811</v>
      </c>
      <c r="F415" s="98">
        <v>1351</v>
      </c>
      <c r="G415" s="70" t="s">
        <v>700</v>
      </c>
      <c r="H415" s="49" t="s">
        <v>111</v>
      </c>
      <c r="I415" s="69" t="s">
        <v>385</v>
      </c>
      <c r="J415" s="53"/>
      <c r="K415" s="53"/>
      <c r="L415" s="46"/>
      <c r="M415" s="69">
        <v>1</v>
      </c>
      <c r="N415" s="46"/>
      <c r="O415" s="46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69"/>
      <c r="AF415" s="70">
        <v>1</v>
      </c>
      <c r="AG415" s="70"/>
      <c r="AH415" s="70"/>
      <c r="AI415" s="70"/>
      <c r="AJ415" s="70"/>
      <c r="AK415" s="70"/>
      <c r="AL415" s="70"/>
      <c r="AM415" s="70"/>
      <c r="AN415" s="70"/>
      <c r="AO415" s="70"/>
      <c r="AP415" s="70">
        <v>120</v>
      </c>
      <c r="AQ415" s="55">
        <f>VLOOKUP(E415,'[1]LopHocPhan'!C$2:F$1412,4,FALSE)</f>
        <v>114</v>
      </c>
      <c r="AR415" s="56">
        <f t="shared" si="33"/>
        <v>6</v>
      </c>
      <c r="AS415" s="55"/>
      <c r="AT415" s="55"/>
      <c r="AU415" s="55">
        <f t="shared" si="36"/>
        <v>114</v>
      </c>
      <c r="AV415" s="71" t="s">
        <v>91</v>
      </c>
      <c r="AW415" s="55">
        <v>5</v>
      </c>
      <c r="AX415" s="55" t="s">
        <v>296</v>
      </c>
      <c r="AY415" s="72" t="s">
        <v>297</v>
      </c>
      <c r="AZ415" s="72"/>
      <c r="BA415" s="70"/>
      <c r="BB415" s="70"/>
      <c r="BC415" s="70"/>
      <c r="BD415" s="70"/>
      <c r="BE415" s="70"/>
      <c r="BF415" s="70"/>
      <c r="BG415" s="70"/>
      <c r="BH415" s="70"/>
      <c r="BI415" s="70" t="s">
        <v>119</v>
      </c>
      <c r="BJ415" s="70" t="s">
        <v>104</v>
      </c>
      <c r="BK415" s="72" t="s">
        <v>73</v>
      </c>
      <c r="BL415" s="72" t="s">
        <v>74</v>
      </c>
      <c r="BM415" s="49">
        <v>24</v>
      </c>
      <c r="BN415" s="60"/>
      <c r="BO415" s="36">
        <v>47</v>
      </c>
      <c r="BP415" s="61"/>
      <c r="BQ415" s="62"/>
      <c r="BR415" s="62"/>
      <c r="BS415" s="63"/>
      <c r="BT415" s="72" t="s">
        <v>105</v>
      </c>
      <c r="BV415" s="38"/>
    </row>
    <row r="416" spans="1:74" ht="22.5" customHeight="1">
      <c r="A416" s="46">
        <v>9</v>
      </c>
      <c r="B416" s="46">
        <v>499</v>
      </c>
      <c r="C416" s="81" t="s">
        <v>699</v>
      </c>
      <c r="D416" s="70">
        <v>3</v>
      </c>
      <c r="E416" s="49" t="str">
        <f t="shared" si="35"/>
        <v>1352EFIN2811</v>
      </c>
      <c r="F416" s="98">
        <v>1352</v>
      </c>
      <c r="G416" s="70" t="s">
        <v>700</v>
      </c>
      <c r="H416" s="49" t="s">
        <v>111</v>
      </c>
      <c r="I416" s="69" t="s">
        <v>385</v>
      </c>
      <c r="J416" s="53"/>
      <c r="K416" s="53"/>
      <c r="L416" s="46"/>
      <c r="M416" s="69">
        <v>1</v>
      </c>
      <c r="N416" s="46"/>
      <c r="O416" s="46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69"/>
      <c r="AF416" s="70">
        <v>1</v>
      </c>
      <c r="AG416" s="70"/>
      <c r="AH416" s="70"/>
      <c r="AI416" s="70"/>
      <c r="AJ416" s="70"/>
      <c r="AK416" s="70"/>
      <c r="AL416" s="70"/>
      <c r="AM416" s="70"/>
      <c r="AN416" s="70"/>
      <c r="AO416" s="70"/>
      <c r="AP416" s="70">
        <v>120</v>
      </c>
      <c r="AQ416" s="55">
        <f>VLOOKUP(E416,'[1]LopHocPhan'!C$2:F$1412,4,FALSE)</f>
        <v>120</v>
      </c>
      <c r="AR416" s="56">
        <f t="shared" si="33"/>
        <v>0</v>
      </c>
      <c r="AS416" s="55"/>
      <c r="AT416" s="55"/>
      <c r="AU416" s="55">
        <f t="shared" si="36"/>
        <v>120</v>
      </c>
      <c r="AV416" s="71" t="s">
        <v>91</v>
      </c>
      <c r="AW416" s="55">
        <v>6</v>
      </c>
      <c r="AX416" s="55" t="s">
        <v>296</v>
      </c>
      <c r="AY416" s="72" t="s">
        <v>297</v>
      </c>
      <c r="AZ416" s="72"/>
      <c r="BA416" s="70"/>
      <c r="BB416" s="70"/>
      <c r="BC416" s="70"/>
      <c r="BD416" s="70"/>
      <c r="BE416" s="70"/>
      <c r="BF416" s="70"/>
      <c r="BG416" s="70"/>
      <c r="BH416" s="70"/>
      <c r="BI416" s="70" t="s">
        <v>119</v>
      </c>
      <c r="BJ416" s="70" t="s">
        <v>108</v>
      </c>
      <c r="BK416" s="72" t="s">
        <v>73</v>
      </c>
      <c r="BL416" s="72" t="s">
        <v>74</v>
      </c>
      <c r="BM416" s="49">
        <v>24</v>
      </c>
      <c r="BN416" s="60"/>
      <c r="BO416" s="36">
        <v>47</v>
      </c>
      <c r="BP416" s="61"/>
      <c r="BQ416" s="62"/>
      <c r="BR416" s="62"/>
      <c r="BS416" s="63"/>
      <c r="BT416" s="72" t="s">
        <v>105</v>
      </c>
      <c r="BV416" s="38"/>
    </row>
    <row r="417" spans="1:75" ht="22.5" customHeight="1">
      <c r="A417" s="46">
        <v>10</v>
      </c>
      <c r="B417" s="46">
        <v>523</v>
      </c>
      <c r="C417" s="68" t="s">
        <v>701</v>
      </c>
      <c r="D417" s="49">
        <v>3</v>
      </c>
      <c r="E417" s="49" t="str">
        <f t="shared" si="35"/>
        <v>1353EFIN2811</v>
      </c>
      <c r="F417" s="76">
        <v>1353</v>
      </c>
      <c r="G417" s="70" t="s">
        <v>700</v>
      </c>
      <c r="H417" s="116" t="s">
        <v>111</v>
      </c>
      <c r="I417" s="70" t="s">
        <v>702</v>
      </c>
      <c r="J417" s="53"/>
      <c r="K417" s="53"/>
      <c r="L417" s="46"/>
      <c r="M417" s="69">
        <v>1</v>
      </c>
      <c r="N417" s="46"/>
      <c r="O417" s="46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69"/>
      <c r="AF417" s="70"/>
      <c r="AG417" s="70">
        <v>1</v>
      </c>
      <c r="AH417" s="70"/>
      <c r="AI417" s="70"/>
      <c r="AJ417" s="70"/>
      <c r="AK417" s="70"/>
      <c r="AL417" s="70"/>
      <c r="AM417" s="70"/>
      <c r="AN417" s="70"/>
      <c r="AO417" s="70"/>
      <c r="AP417" s="69">
        <v>122</v>
      </c>
      <c r="AQ417" s="55">
        <f>VLOOKUP(E417,'[1]LopHocPhan'!C$2:F$1412,4,FALSE)</f>
        <v>97</v>
      </c>
      <c r="AR417" s="56">
        <f t="shared" si="33"/>
        <v>25</v>
      </c>
      <c r="AS417" s="55"/>
      <c r="AT417" s="55"/>
      <c r="AU417" s="55">
        <f t="shared" si="36"/>
        <v>97</v>
      </c>
      <c r="AV417" s="71" t="s">
        <v>76</v>
      </c>
      <c r="AW417" s="55">
        <v>5</v>
      </c>
      <c r="AX417" s="55" t="s">
        <v>296</v>
      </c>
      <c r="AY417" s="72" t="s">
        <v>297</v>
      </c>
      <c r="AZ417" s="72"/>
      <c r="BA417" s="70"/>
      <c r="BB417" s="70"/>
      <c r="BC417" s="69"/>
      <c r="BD417" s="70"/>
      <c r="BE417" s="70"/>
      <c r="BF417" s="70"/>
      <c r="BG417" s="70" t="s">
        <v>119</v>
      </c>
      <c r="BH417" s="70" t="s">
        <v>125</v>
      </c>
      <c r="BI417" s="70"/>
      <c r="BJ417" s="70"/>
      <c r="BK417" s="72" t="s">
        <v>73</v>
      </c>
      <c r="BL417" s="72" t="s">
        <v>74</v>
      </c>
      <c r="BM417" s="49">
        <v>24</v>
      </c>
      <c r="BN417" s="60"/>
      <c r="BO417" s="36">
        <v>47</v>
      </c>
      <c r="BP417" s="61"/>
      <c r="BQ417" s="62"/>
      <c r="BR417" s="62"/>
      <c r="BS417" s="63"/>
      <c r="BT417" s="72" t="s">
        <v>105</v>
      </c>
      <c r="BW417" s="38"/>
    </row>
    <row r="418" spans="1:74" ht="22.5" customHeight="1">
      <c r="A418" s="46">
        <v>11</v>
      </c>
      <c r="B418" s="46">
        <v>524</v>
      </c>
      <c r="C418" s="68" t="s">
        <v>701</v>
      </c>
      <c r="D418" s="49">
        <v>3</v>
      </c>
      <c r="E418" s="49" t="str">
        <f t="shared" si="35"/>
        <v>1354EFIN2811</v>
      </c>
      <c r="F418" s="76">
        <v>1354</v>
      </c>
      <c r="G418" s="70" t="s">
        <v>700</v>
      </c>
      <c r="H418" s="116" t="s">
        <v>111</v>
      </c>
      <c r="I418" s="70" t="s">
        <v>702</v>
      </c>
      <c r="J418" s="53"/>
      <c r="K418" s="53"/>
      <c r="L418" s="46"/>
      <c r="M418" s="69">
        <v>1</v>
      </c>
      <c r="N418" s="46"/>
      <c r="O418" s="46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69"/>
      <c r="AF418" s="70"/>
      <c r="AG418" s="70">
        <v>1</v>
      </c>
      <c r="AH418" s="70"/>
      <c r="AI418" s="70"/>
      <c r="AJ418" s="70"/>
      <c r="AK418" s="70"/>
      <c r="AL418" s="70"/>
      <c r="AM418" s="70"/>
      <c r="AN418" s="70"/>
      <c r="AO418" s="70"/>
      <c r="AP418" s="69">
        <v>122</v>
      </c>
      <c r="AQ418" s="55">
        <f>VLOOKUP(E418,'[1]LopHocPhan'!C$2:F$1412,4,FALSE)</f>
        <v>112</v>
      </c>
      <c r="AR418" s="56">
        <f t="shared" si="33"/>
        <v>10</v>
      </c>
      <c r="AS418" s="55"/>
      <c r="AT418" s="55"/>
      <c r="AU418" s="55">
        <f t="shared" si="36"/>
        <v>112</v>
      </c>
      <c r="AV418" s="71" t="s">
        <v>76</v>
      </c>
      <c r="AW418" s="55">
        <v>6</v>
      </c>
      <c r="AX418" s="55" t="s">
        <v>296</v>
      </c>
      <c r="AY418" s="72" t="s">
        <v>297</v>
      </c>
      <c r="AZ418" s="72"/>
      <c r="BA418" s="70"/>
      <c r="BB418" s="70"/>
      <c r="BC418" s="69"/>
      <c r="BD418" s="70"/>
      <c r="BE418" s="70"/>
      <c r="BF418" s="70"/>
      <c r="BG418" s="70" t="s">
        <v>119</v>
      </c>
      <c r="BH418" s="70" t="s">
        <v>86</v>
      </c>
      <c r="BI418" s="70"/>
      <c r="BJ418" s="70"/>
      <c r="BK418" s="72" t="s">
        <v>73</v>
      </c>
      <c r="BL418" s="72" t="s">
        <v>74</v>
      </c>
      <c r="BM418" s="49">
        <v>24</v>
      </c>
      <c r="BN418" s="60"/>
      <c r="BO418" s="36">
        <v>47</v>
      </c>
      <c r="BP418" s="61"/>
      <c r="BQ418" s="62"/>
      <c r="BR418" s="62"/>
      <c r="BS418" s="89"/>
      <c r="BT418" s="72" t="s">
        <v>105</v>
      </c>
      <c r="BV418" s="38"/>
    </row>
    <row r="419" spans="1:74" ht="22.5" customHeight="1">
      <c r="A419" s="46">
        <v>12</v>
      </c>
      <c r="B419" s="46">
        <v>615</v>
      </c>
      <c r="C419" s="68" t="s">
        <v>703</v>
      </c>
      <c r="D419" s="49">
        <v>2</v>
      </c>
      <c r="E419" s="49" t="str">
        <f t="shared" si="35"/>
        <v>1351EFIN0111</v>
      </c>
      <c r="F419" s="76">
        <v>1351</v>
      </c>
      <c r="G419" s="70" t="s">
        <v>704</v>
      </c>
      <c r="H419" s="49" t="s">
        <v>66</v>
      </c>
      <c r="I419" s="69" t="s">
        <v>399</v>
      </c>
      <c r="J419" s="53"/>
      <c r="K419" s="53"/>
      <c r="L419" s="46"/>
      <c r="M419" s="69">
        <v>1</v>
      </c>
      <c r="N419" s="46"/>
      <c r="O419" s="46"/>
      <c r="P419" s="70"/>
      <c r="Q419" s="70"/>
      <c r="R419" s="70"/>
      <c r="S419" s="70"/>
      <c r="T419" s="70"/>
      <c r="U419" s="70">
        <v>1</v>
      </c>
      <c r="V419" s="70"/>
      <c r="W419" s="70"/>
      <c r="X419" s="70"/>
      <c r="Y419" s="70"/>
      <c r="Z419" s="70"/>
      <c r="AA419" s="70"/>
      <c r="AB419" s="70"/>
      <c r="AC419" s="70"/>
      <c r="AD419" s="70"/>
      <c r="AE419" s="69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>
        <v>125</v>
      </c>
      <c r="AQ419" s="55">
        <f>VLOOKUP(E419,'[1]LopHocPhan'!C$2:F$1412,4,FALSE)</f>
        <v>125</v>
      </c>
      <c r="AR419" s="56">
        <f t="shared" si="33"/>
        <v>0</v>
      </c>
      <c r="AS419" s="55" t="s">
        <v>610</v>
      </c>
      <c r="AT419" s="55"/>
      <c r="AU419" s="55">
        <v>120</v>
      </c>
      <c r="AV419" s="71" t="s">
        <v>173</v>
      </c>
      <c r="AW419" s="55">
        <v>4</v>
      </c>
      <c r="AX419" s="55" t="s">
        <v>141</v>
      </c>
      <c r="AY419" s="58" t="s">
        <v>172</v>
      </c>
      <c r="AZ419" s="72" t="s">
        <v>142</v>
      </c>
      <c r="BA419" s="70"/>
      <c r="BB419" s="70"/>
      <c r="BC419" s="70" t="s">
        <v>93</v>
      </c>
      <c r="BD419" s="70" t="s">
        <v>287</v>
      </c>
      <c r="BE419" s="70"/>
      <c r="BF419" s="70"/>
      <c r="BG419" s="70"/>
      <c r="BH419" s="70"/>
      <c r="BI419" s="70"/>
      <c r="BJ419" s="70"/>
      <c r="BK419" s="72" t="s">
        <v>73</v>
      </c>
      <c r="BL419" s="58" t="s">
        <v>87</v>
      </c>
      <c r="BM419" s="49">
        <v>24</v>
      </c>
      <c r="BN419" s="60"/>
      <c r="BO419" s="36">
        <v>47</v>
      </c>
      <c r="BP419" s="61"/>
      <c r="BQ419" s="62"/>
      <c r="BR419" s="62"/>
      <c r="BS419" s="74"/>
      <c r="BT419" s="72" t="s">
        <v>105</v>
      </c>
      <c r="BV419" s="38"/>
    </row>
    <row r="420" spans="1:74" ht="22.5" customHeight="1">
      <c r="A420" s="46">
        <v>13</v>
      </c>
      <c r="B420" s="46">
        <v>616</v>
      </c>
      <c r="C420" s="68" t="s">
        <v>703</v>
      </c>
      <c r="D420" s="49">
        <v>2</v>
      </c>
      <c r="E420" s="49" t="str">
        <f t="shared" si="35"/>
        <v>1352EFIN0111</v>
      </c>
      <c r="F420" s="76">
        <v>1352</v>
      </c>
      <c r="G420" s="70" t="s">
        <v>704</v>
      </c>
      <c r="H420" s="49" t="s">
        <v>66</v>
      </c>
      <c r="I420" s="69" t="s">
        <v>399</v>
      </c>
      <c r="J420" s="53"/>
      <c r="K420" s="53"/>
      <c r="L420" s="46"/>
      <c r="M420" s="69">
        <v>1</v>
      </c>
      <c r="N420" s="46"/>
      <c r="O420" s="46"/>
      <c r="P420" s="70"/>
      <c r="Q420" s="70"/>
      <c r="R420" s="70"/>
      <c r="S420" s="70"/>
      <c r="T420" s="70"/>
      <c r="U420" s="70">
        <v>1</v>
      </c>
      <c r="V420" s="70"/>
      <c r="W420" s="70"/>
      <c r="X420" s="70"/>
      <c r="Y420" s="70"/>
      <c r="Z420" s="70"/>
      <c r="AA420" s="70"/>
      <c r="AB420" s="70"/>
      <c r="AC420" s="70"/>
      <c r="AD420" s="70"/>
      <c r="AE420" s="69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>
        <v>125</v>
      </c>
      <c r="AQ420" s="55">
        <f>VLOOKUP(E420,'[1]LopHocPhan'!C$2:F$1412,4,FALSE)</f>
        <v>125</v>
      </c>
      <c r="AR420" s="56">
        <f t="shared" si="33"/>
        <v>0</v>
      </c>
      <c r="AS420" s="55" t="s">
        <v>611</v>
      </c>
      <c r="AT420" s="55"/>
      <c r="AU420" s="55">
        <v>130</v>
      </c>
      <c r="AV420" s="71" t="s">
        <v>173</v>
      </c>
      <c r="AW420" s="55">
        <v>4</v>
      </c>
      <c r="AX420" s="55" t="s">
        <v>705</v>
      </c>
      <c r="AY420" s="58" t="s">
        <v>172</v>
      </c>
      <c r="AZ420" s="72" t="s">
        <v>706</v>
      </c>
      <c r="BA420" s="70"/>
      <c r="BB420" s="70"/>
      <c r="BC420" s="70" t="s">
        <v>93</v>
      </c>
      <c r="BD420" s="70" t="s">
        <v>158</v>
      </c>
      <c r="BE420" s="70"/>
      <c r="BF420" s="70"/>
      <c r="BG420" s="70"/>
      <c r="BH420" s="70"/>
      <c r="BI420" s="70"/>
      <c r="BJ420" s="70"/>
      <c r="BK420" s="72" t="s">
        <v>73</v>
      </c>
      <c r="BL420" s="58" t="s">
        <v>87</v>
      </c>
      <c r="BM420" s="49">
        <v>24</v>
      </c>
      <c r="BN420" s="60"/>
      <c r="BO420" s="36">
        <v>47</v>
      </c>
      <c r="BP420" s="61"/>
      <c r="BQ420" s="62"/>
      <c r="BR420" s="62"/>
      <c r="BS420" s="74"/>
      <c r="BT420" s="72" t="s">
        <v>105</v>
      </c>
      <c r="BV420" s="38"/>
    </row>
    <row r="421" spans="1:72" ht="22.5" customHeight="1">
      <c r="A421" s="46">
        <v>14</v>
      </c>
      <c r="B421" s="46">
        <v>640</v>
      </c>
      <c r="C421" s="68" t="s">
        <v>703</v>
      </c>
      <c r="D421" s="49">
        <v>2</v>
      </c>
      <c r="E421" s="49" t="str">
        <f t="shared" si="35"/>
        <v>1353EFIN0111</v>
      </c>
      <c r="F421" s="76">
        <v>1353</v>
      </c>
      <c r="G421" s="70" t="s">
        <v>704</v>
      </c>
      <c r="H421" s="49" t="s">
        <v>66</v>
      </c>
      <c r="I421" s="70" t="s">
        <v>101</v>
      </c>
      <c r="J421" s="53"/>
      <c r="K421" s="53"/>
      <c r="L421" s="46"/>
      <c r="M421" s="69">
        <v>1</v>
      </c>
      <c r="N421" s="46"/>
      <c r="O421" s="46"/>
      <c r="P421" s="70"/>
      <c r="Q421" s="70"/>
      <c r="R421" s="70"/>
      <c r="S421" s="70"/>
      <c r="T421" s="70"/>
      <c r="U421" s="70"/>
      <c r="V421" s="70">
        <v>1</v>
      </c>
      <c r="W421" s="70"/>
      <c r="X421" s="70"/>
      <c r="Y421" s="70"/>
      <c r="Z421" s="70"/>
      <c r="AA421" s="70"/>
      <c r="AB421" s="70"/>
      <c r="AC421" s="70"/>
      <c r="AD421" s="70"/>
      <c r="AE421" s="69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>
        <v>120</v>
      </c>
      <c r="AQ421" s="55">
        <f>VLOOKUP(E421,'[1]LopHocPhan'!C$2:F$1412,4,FALSE)</f>
        <v>119</v>
      </c>
      <c r="AR421" s="56">
        <f t="shared" si="33"/>
        <v>1</v>
      </c>
      <c r="AS421" s="55"/>
      <c r="AT421" s="55"/>
      <c r="AU421" s="55">
        <f aca="true" t="shared" si="37" ref="AU421:AU435">AQ421</f>
        <v>119</v>
      </c>
      <c r="AV421" s="71" t="s">
        <v>173</v>
      </c>
      <c r="AW421" s="55">
        <v>2</v>
      </c>
      <c r="AX421" s="55" t="s">
        <v>148</v>
      </c>
      <c r="AY421" s="58" t="s">
        <v>172</v>
      </c>
      <c r="AZ421" s="72" t="s">
        <v>149</v>
      </c>
      <c r="BA421" s="70"/>
      <c r="BB421" s="70"/>
      <c r="BC421" s="70" t="s">
        <v>71</v>
      </c>
      <c r="BD421" s="70" t="s">
        <v>108</v>
      </c>
      <c r="BE421" s="70"/>
      <c r="BF421" s="70"/>
      <c r="BG421" s="70"/>
      <c r="BH421" s="70"/>
      <c r="BI421" s="70"/>
      <c r="BJ421" s="70"/>
      <c r="BK421" s="72" t="s">
        <v>73</v>
      </c>
      <c r="BL421" s="58" t="s">
        <v>87</v>
      </c>
      <c r="BM421" s="49">
        <v>24</v>
      </c>
      <c r="BN421" s="60"/>
      <c r="BO421" s="36">
        <v>47</v>
      </c>
      <c r="BP421" s="61"/>
      <c r="BQ421" s="62"/>
      <c r="BR421" s="62"/>
      <c r="BS421" s="74"/>
      <c r="BT421" s="72" t="s">
        <v>105</v>
      </c>
    </row>
    <row r="422" spans="1:72" ht="22.5" customHeight="1">
      <c r="A422" s="46">
        <v>15</v>
      </c>
      <c r="B422" s="46">
        <v>641</v>
      </c>
      <c r="C422" s="68" t="s">
        <v>703</v>
      </c>
      <c r="D422" s="49">
        <v>2</v>
      </c>
      <c r="E422" s="49" t="str">
        <f t="shared" si="35"/>
        <v>1354EFIN0111</v>
      </c>
      <c r="F422" s="76">
        <v>1354</v>
      </c>
      <c r="G422" s="70" t="s">
        <v>704</v>
      </c>
      <c r="H422" s="49" t="s">
        <v>66</v>
      </c>
      <c r="I422" s="70" t="s">
        <v>101</v>
      </c>
      <c r="J422" s="53"/>
      <c r="K422" s="53"/>
      <c r="L422" s="46"/>
      <c r="M422" s="69">
        <v>1</v>
      </c>
      <c r="N422" s="46"/>
      <c r="O422" s="46"/>
      <c r="P422" s="70"/>
      <c r="Q422" s="70"/>
      <c r="R422" s="70"/>
      <c r="S422" s="70"/>
      <c r="T422" s="70"/>
      <c r="U422" s="70"/>
      <c r="V422" s="70">
        <v>1</v>
      </c>
      <c r="W422" s="70"/>
      <c r="X422" s="70"/>
      <c r="Y422" s="70"/>
      <c r="Z422" s="70"/>
      <c r="AA422" s="70"/>
      <c r="AB422" s="70"/>
      <c r="AC422" s="70"/>
      <c r="AD422" s="70"/>
      <c r="AE422" s="69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>
        <v>120</v>
      </c>
      <c r="AQ422" s="55">
        <f>VLOOKUP(E422,'[1]LopHocPhan'!C$2:F$1412,4,FALSE)</f>
        <v>116</v>
      </c>
      <c r="AR422" s="56">
        <f t="shared" si="33"/>
        <v>4</v>
      </c>
      <c r="AS422" s="55"/>
      <c r="AT422" s="55"/>
      <c r="AU422" s="55">
        <f t="shared" si="37"/>
        <v>116</v>
      </c>
      <c r="AV422" s="71" t="s">
        <v>173</v>
      </c>
      <c r="AW422" s="55">
        <v>2</v>
      </c>
      <c r="AX422" s="55" t="s">
        <v>150</v>
      </c>
      <c r="AY422" s="58" t="s">
        <v>172</v>
      </c>
      <c r="AZ422" s="58" t="s">
        <v>707</v>
      </c>
      <c r="BA422" s="70"/>
      <c r="BB422" s="70"/>
      <c r="BC422" s="70" t="s">
        <v>71</v>
      </c>
      <c r="BD422" s="70" t="s">
        <v>155</v>
      </c>
      <c r="BE422" s="70"/>
      <c r="BF422" s="70"/>
      <c r="BG422" s="70"/>
      <c r="BH422" s="70"/>
      <c r="BI422" s="70"/>
      <c r="BJ422" s="70"/>
      <c r="BK422" s="72" t="s">
        <v>73</v>
      </c>
      <c r="BL422" s="58" t="s">
        <v>87</v>
      </c>
      <c r="BM422" s="49">
        <v>24</v>
      </c>
      <c r="BN422" s="60"/>
      <c r="BO422" s="36">
        <v>47</v>
      </c>
      <c r="BP422" s="61"/>
      <c r="BQ422" s="62"/>
      <c r="BR422" s="62"/>
      <c r="BS422" s="74"/>
      <c r="BT422" s="72" t="s">
        <v>105</v>
      </c>
    </row>
    <row r="423" spans="1:74" ht="22.5" customHeight="1">
      <c r="A423" s="46">
        <v>16</v>
      </c>
      <c r="B423" s="46">
        <v>981</v>
      </c>
      <c r="C423" s="68" t="s">
        <v>701</v>
      </c>
      <c r="D423" s="49">
        <v>3</v>
      </c>
      <c r="E423" s="49" t="str">
        <f t="shared" si="35"/>
        <v>1355EFIN2811</v>
      </c>
      <c r="F423" s="104" t="s">
        <v>549</v>
      </c>
      <c r="G423" s="49" t="s">
        <v>700</v>
      </c>
      <c r="H423" s="77" t="s">
        <v>111</v>
      </c>
      <c r="I423" s="69" t="s">
        <v>165</v>
      </c>
      <c r="J423" s="53"/>
      <c r="K423" s="53"/>
      <c r="L423" s="46"/>
      <c r="M423" s="69"/>
      <c r="N423" s="46">
        <v>1</v>
      </c>
      <c r="O423" s="46"/>
      <c r="P423" s="70"/>
      <c r="Q423" s="70"/>
      <c r="R423" s="70"/>
      <c r="S423" s="70"/>
      <c r="T423" s="70"/>
      <c r="U423" s="70"/>
      <c r="V423" s="70"/>
      <c r="W423" s="70"/>
      <c r="X423" s="70"/>
      <c r="Y423" s="70">
        <v>1</v>
      </c>
      <c r="Z423" s="70"/>
      <c r="AA423" s="70"/>
      <c r="AB423" s="70"/>
      <c r="AC423" s="70"/>
      <c r="AD423" s="70"/>
      <c r="AE423" s="69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8">
        <v>120</v>
      </c>
      <c r="AQ423" s="55">
        <f>VLOOKUP(E423,'[1]LopHocPhan'!C$2:F$1412,4,FALSE)</f>
        <v>120</v>
      </c>
      <c r="AR423" s="56">
        <f t="shared" si="33"/>
        <v>0</v>
      </c>
      <c r="AS423" s="55" t="s">
        <v>708</v>
      </c>
      <c r="AT423" s="55"/>
      <c r="AU423" s="55">
        <f t="shared" si="37"/>
        <v>120</v>
      </c>
      <c r="AV423" s="71" t="s">
        <v>80</v>
      </c>
      <c r="AW423" s="55">
        <v>2</v>
      </c>
      <c r="AX423" s="55" t="s">
        <v>296</v>
      </c>
      <c r="AY423" s="72" t="s">
        <v>297</v>
      </c>
      <c r="AZ423" s="72"/>
      <c r="BA423" s="46"/>
      <c r="BB423" s="70"/>
      <c r="BC423" s="70"/>
      <c r="BD423" s="70"/>
      <c r="BE423" s="70"/>
      <c r="BF423" s="70"/>
      <c r="BG423" s="46" t="s">
        <v>115</v>
      </c>
      <c r="BH423" s="70" t="s">
        <v>99</v>
      </c>
      <c r="BI423" s="70"/>
      <c r="BJ423" s="70"/>
      <c r="BK423" s="72" t="s">
        <v>73</v>
      </c>
      <c r="BL423" s="72" t="s">
        <v>74</v>
      </c>
      <c r="BM423" s="49">
        <v>24</v>
      </c>
      <c r="BN423" s="60" t="s">
        <v>168</v>
      </c>
      <c r="BO423" s="61">
        <v>48</v>
      </c>
      <c r="BP423" s="61"/>
      <c r="BQ423" s="79"/>
      <c r="BR423" s="62"/>
      <c r="BS423" s="74"/>
      <c r="BT423" s="72" t="s">
        <v>105</v>
      </c>
      <c r="BV423" s="38"/>
    </row>
    <row r="424" spans="1:74" ht="22.5" customHeight="1">
      <c r="A424" s="46">
        <v>1</v>
      </c>
      <c r="B424" s="46">
        <v>262</v>
      </c>
      <c r="C424" s="117" t="s">
        <v>709</v>
      </c>
      <c r="D424" s="48">
        <v>2</v>
      </c>
      <c r="E424" s="49" t="str">
        <f t="shared" si="35"/>
        <v>1351ENTH0911</v>
      </c>
      <c r="F424" s="50">
        <v>1351</v>
      </c>
      <c r="G424" s="74" t="s">
        <v>710</v>
      </c>
      <c r="H424" s="52" t="s">
        <v>66</v>
      </c>
      <c r="I424" s="46" t="s">
        <v>90</v>
      </c>
      <c r="J424" s="53"/>
      <c r="K424" s="53"/>
      <c r="L424" s="46">
        <v>1</v>
      </c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53"/>
      <c r="AF424" s="46"/>
      <c r="AG424" s="46">
        <v>1</v>
      </c>
      <c r="AH424" s="46"/>
      <c r="AI424" s="46"/>
      <c r="AJ424" s="46"/>
      <c r="AK424" s="46"/>
      <c r="AL424" s="46"/>
      <c r="AM424" s="46"/>
      <c r="AN424" s="46"/>
      <c r="AO424" s="46"/>
      <c r="AP424" s="67">
        <v>50</v>
      </c>
      <c r="AQ424" s="55">
        <f>VLOOKUP(E424,'[1]LopHocPhan'!C$2:F$1412,4,FALSE)</f>
        <v>50</v>
      </c>
      <c r="AR424" s="56">
        <f t="shared" si="33"/>
        <v>0</v>
      </c>
      <c r="AS424" s="55"/>
      <c r="AT424" s="55"/>
      <c r="AU424" s="55">
        <f t="shared" si="37"/>
        <v>50</v>
      </c>
      <c r="AV424" s="57" t="s">
        <v>68</v>
      </c>
      <c r="AW424" s="55">
        <v>2</v>
      </c>
      <c r="AX424" s="55" t="s">
        <v>86</v>
      </c>
      <c r="AY424" s="58"/>
      <c r="AZ424" s="58"/>
      <c r="BA424" s="46"/>
      <c r="BB424" s="46"/>
      <c r="BC424" s="46"/>
      <c r="BD424" s="46"/>
      <c r="BE424" s="46"/>
      <c r="BF424" s="46"/>
      <c r="BG424" s="46" t="s">
        <v>71</v>
      </c>
      <c r="BH424" s="46" t="s">
        <v>181</v>
      </c>
      <c r="BI424" s="46"/>
      <c r="BJ424" s="46"/>
      <c r="BK424" s="58" t="s">
        <v>73</v>
      </c>
      <c r="BL424" s="58" t="s">
        <v>74</v>
      </c>
      <c r="BM424" s="48">
        <v>25</v>
      </c>
      <c r="BN424" s="60"/>
      <c r="BO424" s="36">
        <v>46</v>
      </c>
      <c r="BP424" s="61"/>
      <c r="BQ424" s="62"/>
      <c r="BR424" s="62"/>
      <c r="BS424" s="89"/>
      <c r="BT424" s="58" t="s">
        <v>75</v>
      </c>
      <c r="BV424" s="38"/>
    </row>
    <row r="425" spans="1:74" ht="22.5" customHeight="1">
      <c r="A425" s="46">
        <v>2</v>
      </c>
      <c r="B425" s="46">
        <v>263</v>
      </c>
      <c r="C425" s="117" t="s">
        <v>709</v>
      </c>
      <c r="D425" s="48">
        <v>2</v>
      </c>
      <c r="E425" s="49" t="str">
        <f t="shared" si="35"/>
        <v>1352ENTH0911</v>
      </c>
      <c r="F425" s="50">
        <v>1352</v>
      </c>
      <c r="G425" s="74" t="s">
        <v>710</v>
      </c>
      <c r="H425" s="52" t="s">
        <v>66</v>
      </c>
      <c r="I425" s="46" t="s">
        <v>90</v>
      </c>
      <c r="J425" s="53"/>
      <c r="K425" s="53"/>
      <c r="L425" s="46">
        <v>1</v>
      </c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53"/>
      <c r="AF425" s="46"/>
      <c r="AG425" s="46">
        <v>1</v>
      </c>
      <c r="AH425" s="46"/>
      <c r="AI425" s="46"/>
      <c r="AJ425" s="46"/>
      <c r="AK425" s="46"/>
      <c r="AL425" s="46"/>
      <c r="AM425" s="46"/>
      <c r="AN425" s="46"/>
      <c r="AO425" s="46"/>
      <c r="AP425" s="67">
        <v>50</v>
      </c>
      <c r="AQ425" s="55">
        <f>VLOOKUP(E425,'[1]LopHocPhan'!C$2:F$1412,4,FALSE)</f>
        <v>49</v>
      </c>
      <c r="AR425" s="56">
        <f t="shared" si="33"/>
        <v>1</v>
      </c>
      <c r="AS425" s="55"/>
      <c r="AT425" s="55"/>
      <c r="AU425" s="55">
        <f t="shared" si="37"/>
        <v>49</v>
      </c>
      <c r="AV425" s="57" t="s">
        <v>76</v>
      </c>
      <c r="AW425" s="55">
        <v>2</v>
      </c>
      <c r="AX425" s="55" t="s">
        <v>124</v>
      </c>
      <c r="AY425" s="58"/>
      <c r="AZ425" s="58"/>
      <c r="BA425" s="46"/>
      <c r="BB425" s="46"/>
      <c r="BC425" s="46"/>
      <c r="BD425" s="46"/>
      <c r="BE425" s="46"/>
      <c r="BF425" s="46"/>
      <c r="BG425" s="46" t="s">
        <v>71</v>
      </c>
      <c r="BH425" s="46" t="s">
        <v>185</v>
      </c>
      <c r="BI425" s="46"/>
      <c r="BJ425" s="46"/>
      <c r="BK425" s="58" t="s">
        <v>73</v>
      </c>
      <c r="BL425" s="58" t="s">
        <v>74</v>
      </c>
      <c r="BM425" s="48">
        <v>25</v>
      </c>
      <c r="BN425" s="60"/>
      <c r="BO425" s="36">
        <v>46</v>
      </c>
      <c r="BP425" s="61"/>
      <c r="BQ425" s="62"/>
      <c r="BR425" s="62"/>
      <c r="BS425" s="89"/>
      <c r="BT425" s="58" t="s">
        <v>75</v>
      </c>
      <c r="BV425" s="38"/>
    </row>
    <row r="426" spans="1:74" ht="20.25" customHeight="1">
      <c r="A426" s="46">
        <v>3</v>
      </c>
      <c r="B426" s="46">
        <v>264</v>
      </c>
      <c r="C426" s="117" t="s">
        <v>709</v>
      </c>
      <c r="D426" s="48">
        <v>2</v>
      </c>
      <c r="E426" s="49" t="str">
        <f t="shared" si="35"/>
        <v>1353ENTH0911</v>
      </c>
      <c r="F426" s="50">
        <v>1353</v>
      </c>
      <c r="G426" s="74" t="s">
        <v>710</v>
      </c>
      <c r="H426" s="52" t="s">
        <v>66</v>
      </c>
      <c r="I426" s="46" t="s">
        <v>90</v>
      </c>
      <c r="J426" s="53"/>
      <c r="K426" s="53"/>
      <c r="L426" s="46">
        <v>1</v>
      </c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53"/>
      <c r="AF426" s="46"/>
      <c r="AG426" s="46">
        <v>1</v>
      </c>
      <c r="AH426" s="46"/>
      <c r="AI426" s="46"/>
      <c r="AJ426" s="46"/>
      <c r="AK426" s="46"/>
      <c r="AL426" s="46"/>
      <c r="AM426" s="46"/>
      <c r="AN426" s="46"/>
      <c r="AO426" s="46"/>
      <c r="AP426" s="67">
        <v>50</v>
      </c>
      <c r="AQ426" s="55">
        <f>VLOOKUP(E426,'[1]LopHocPhan'!C$2:F$1412,4,FALSE)</f>
        <v>50</v>
      </c>
      <c r="AR426" s="56">
        <f t="shared" si="33"/>
        <v>0</v>
      </c>
      <c r="AS426" s="55"/>
      <c r="AT426" s="55"/>
      <c r="AU426" s="55">
        <f t="shared" si="37"/>
        <v>50</v>
      </c>
      <c r="AV426" s="57" t="s">
        <v>80</v>
      </c>
      <c r="AW426" s="55">
        <v>2</v>
      </c>
      <c r="AX426" s="55" t="s">
        <v>186</v>
      </c>
      <c r="AY426" s="58"/>
      <c r="AZ426" s="58"/>
      <c r="BA426" s="46"/>
      <c r="BB426" s="46"/>
      <c r="BC426" s="46"/>
      <c r="BD426" s="46"/>
      <c r="BE426" s="46"/>
      <c r="BF426" s="46"/>
      <c r="BG426" s="46" t="s">
        <v>71</v>
      </c>
      <c r="BH426" s="46" t="s">
        <v>180</v>
      </c>
      <c r="BI426" s="46"/>
      <c r="BJ426" s="46"/>
      <c r="BK426" s="58" t="s">
        <v>73</v>
      </c>
      <c r="BL426" s="58" t="s">
        <v>74</v>
      </c>
      <c r="BM426" s="48">
        <v>25</v>
      </c>
      <c r="BN426" s="60"/>
      <c r="BO426" s="36">
        <v>46</v>
      </c>
      <c r="BP426" s="61"/>
      <c r="BQ426" s="62"/>
      <c r="BR426" s="62"/>
      <c r="BS426" s="89"/>
      <c r="BT426" s="58" t="s">
        <v>75</v>
      </c>
      <c r="BV426" s="38"/>
    </row>
    <row r="427" spans="1:74" ht="20.25" customHeight="1">
      <c r="A427" s="46">
        <v>4</v>
      </c>
      <c r="B427" s="46">
        <v>265</v>
      </c>
      <c r="C427" s="117" t="s">
        <v>709</v>
      </c>
      <c r="D427" s="48">
        <v>2</v>
      </c>
      <c r="E427" s="49" t="str">
        <f t="shared" si="35"/>
        <v>1354ENTH0911</v>
      </c>
      <c r="F427" s="50">
        <v>1354</v>
      </c>
      <c r="G427" s="74" t="s">
        <v>710</v>
      </c>
      <c r="H427" s="52" t="s">
        <v>66</v>
      </c>
      <c r="I427" s="46" t="s">
        <v>90</v>
      </c>
      <c r="J427" s="53"/>
      <c r="K427" s="53"/>
      <c r="L427" s="46">
        <v>1</v>
      </c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53"/>
      <c r="AF427" s="46"/>
      <c r="AG427" s="46">
        <v>1</v>
      </c>
      <c r="AH427" s="46"/>
      <c r="AI427" s="46"/>
      <c r="AJ427" s="46"/>
      <c r="AK427" s="46"/>
      <c r="AL427" s="46"/>
      <c r="AM427" s="46"/>
      <c r="AN427" s="46"/>
      <c r="AO427" s="46"/>
      <c r="AP427" s="67">
        <v>50</v>
      </c>
      <c r="AQ427" s="55">
        <f>VLOOKUP(E427,'[1]LopHocPhan'!C$2:F$1412,4,FALSE)</f>
        <v>47</v>
      </c>
      <c r="AR427" s="56">
        <f t="shared" si="33"/>
        <v>3</v>
      </c>
      <c r="AS427" s="55"/>
      <c r="AT427" s="55"/>
      <c r="AU427" s="55">
        <f t="shared" si="37"/>
        <v>47</v>
      </c>
      <c r="AV427" s="118" t="s">
        <v>166</v>
      </c>
      <c r="AW427" s="55">
        <v>2</v>
      </c>
      <c r="AX427" s="55" t="s">
        <v>125</v>
      </c>
      <c r="AY427" s="58"/>
      <c r="AZ427" s="58"/>
      <c r="BA427" s="46"/>
      <c r="BB427" s="46"/>
      <c r="BC427" s="46"/>
      <c r="BD427" s="46"/>
      <c r="BE427" s="46"/>
      <c r="BF427" s="46"/>
      <c r="BG427" s="46" t="s">
        <v>71</v>
      </c>
      <c r="BH427" s="46" t="s">
        <v>184</v>
      </c>
      <c r="BI427" s="46"/>
      <c r="BJ427" s="46"/>
      <c r="BK427" s="58" t="s">
        <v>73</v>
      </c>
      <c r="BL427" s="58" t="s">
        <v>74</v>
      </c>
      <c r="BM427" s="48">
        <v>25</v>
      </c>
      <c r="BN427" s="60"/>
      <c r="BO427" s="36">
        <v>46</v>
      </c>
      <c r="BP427" s="61"/>
      <c r="BQ427" s="62"/>
      <c r="BR427" s="62"/>
      <c r="BS427" s="89"/>
      <c r="BT427" s="58" t="s">
        <v>75</v>
      </c>
      <c r="BV427" s="38"/>
    </row>
    <row r="428" spans="1:74" ht="20.25" customHeight="1">
      <c r="A428" s="46">
        <v>5</v>
      </c>
      <c r="B428" s="46">
        <v>266</v>
      </c>
      <c r="C428" s="117" t="s">
        <v>709</v>
      </c>
      <c r="D428" s="48">
        <v>2</v>
      </c>
      <c r="E428" s="49" t="str">
        <f t="shared" si="35"/>
        <v>1355ENTH0911</v>
      </c>
      <c r="F428" s="50">
        <v>1355</v>
      </c>
      <c r="G428" s="74" t="s">
        <v>710</v>
      </c>
      <c r="H428" s="52" t="s">
        <v>66</v>
      </c>
      <c r="I428" s="46" t="s">
        <v>90</v>
      </c>
      <c r="J428" s="53"/>
      <c r="K428" s="53"/>
      <c r="L428" s="46">
        <v>1</v>
      </c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53"/>
      <c r="AF428" s="46"/>
      <c r="AG428" s="46">
        <v>1</v>
      </c>
      <c r="AH428" s="46"/>
      <c r="AI428" s="46"/>
      <c r="AJ428" s="46"/>
      <c r="AK428" s="46"/>
      <c r="AL428" s="46"/>
      <c r="AM428" s="46"/>
      <c r="AN428" s="46"/>
      <c r="AO428" s="46"/>
      <c r="AP428" s="67">
        <v>50</v>
      </c>
      <c r="AQ428" s="55">
        <f>VLOOKUP(E428,'[1]LopHocPhan'!C$2:F$1412,4,FALSE)</f>
        <v>48</v>
      </c>
      <c r="AR428" s="56">
        <f t="shared" si="33"/>
        <v>2</v>
      </c>
      <c r="AS428" s="55"/>
      <c r="AT428" s="55"/>
      <c r="AU428" s="55">
        <f t="shared" si="37"/>
        <v>48</v>
      </c>
      <c r="AV428" s="118" t="s">
        <v>166</v>
      </c>
      <c r="AW428" s="55">
        <v>2</v>
      </c>
      <c r="AX428" s="55" t="s">
        <v>86</v>
      </c>
      <c r="AY428" s="58"/>
      <c r="AZ428" s="58"/>
      <c r="BA428" s="46"/>
      <c r="BB428" s="46"/>
      <c r="BC428" s="46"/>
      <c r="BD428" s="46"/>
      <c r="BE428" s="46"/>
      <c r="BF428" s="46"/>
      <c r="BG428" s="46" t="s">
        <v>71</v>
      </c>
      <c r="BH428" s="46" t="s">
        <v>187</v>
      </c>
      <c r="BI428" s="46"/>
      <c r="BJ428" s="46"/>
      <c r="BK428" s="58" t="s">
        <v>73</v>
      </c>
      <c r="BL428" s="58" t="s">
        <v>74</v>
      </c>
      <c r="BM428" s="48">
        <v>25</v>
      </c>
      <c r="BN428" s="60"/>
      <c r="BO428" s="36">
        <v>46</v>
      </c>
      <c r="BP428" s="61"/>
      <c r="BQ428" s="62"/>
      <c r="BR428" s="62"/>
      <c r="BS428" s="89"/>
      <c r="BT428" s="58" t="s">
        <v>75</v>
      </c>
      <c r="BV428" s="38"/>
    </row>
    <row r="429" spans="1:72" ht="20.25" customHeight="1">
      <c r="A429" s="46">
        <v>6</v>
      </c>
      <c r="B429" s="46">
        <v>283</v>
      </c>
      <c r="C429" s="117" t="s">
        <v>711</v>
      </c>
      <c r="D429" s="48">
        <v>2</v>
      </c>
      <c r="E429" s="49" t="str">
        <f t="shared" si="35"/>
        <v>1351ENTH0711</v>
      </c>
      <c r="F429" s="50">
        <v>1351</v>
      </c>
      <c r="G429" s="74" t="s">
        <v>712</v>
      </c>
      <c r="H429" s="52" t="s">
        <v>66</v>
      </c>
      <c r="I429" s="46" t="s">
        <v>90</v>
      </c>
      <c r="J429" s="53"/>
      <c r="K429" s="53"/>
      <c r="L429" s="46">
        <v>1</v>
      </c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53"/>
      <c r="AF429" s="46"/>
      <c r="AG429" s="46">
        <v>1</v>
      </c>
      <c r="AH429" s="46"/>
      <c r="AI429" s="46"/>
      <c r="AJ429" s="46"/>
      <c r="AK429" s="46"/>
      <c r="AL429" s="46"/>
      <c r="AM429" s="46"/>
      <c r="AN429" s="46"/>
      <c r="AO429" s="46"/>
      <c r="AP429" s="67">
        <v>50</v>
      </c>
      <c r="AQ429" s="55">
        <f>VLOOKUP(E429,'[1]LopHocPhan'!C$2:F$1412,4,FALSE)</f>
        <v>50</v>
      </c>
      <c r="AR429" s="56">
        <f t="shared" si="33"/>
        <v>0</v>
      </c>
      <c r="AS429" s="55"/>
      <c r="AT429" s="55"/>
      <c r="AU429" s="55">
        <f t="shared" si="37"/>
        <v>50</v>
      </c>
      <c r="AV429" s="57" t="s">
        <v>153</v>
      </c>
      <c r="AW429" s="55">
        <v>2</v>
      </c>
      <c r="AX429" s="55" t="s">
        <v>118</v>
      </c>
      <c r="AY429" s="58"/>
      <c r="AZ429" s="58"/>
      <c r="BA429" s="46"/>
      <c r="BB429" s="46"/>
      <c r="BC429" s="46" t="s">
        <v>71</v>
      </c>
      <c r="BD429" s="46" t="s">
        <v>473</v>
      </c>
      <c r="BE429" s="46"/>
      <c r="BF429" s="46"/>
      <c r="BG429" s="46"/>
      <c r="BH429" s="46"/>
      <c r="BI429" s="46"/>
      <c r="BJ429" s="46"/>
      <c r="BK429" s="58" t="s">
        <v>73</v>
      </c>
      <c r="BL429" s="58" t="s">
        <v>87</v>
      </c>
      <c r="BM429" s="48">
        <v>25</v>
      </c>
      <c r="BN429" s="60"/>
      <c r="BO429" s="36">
        <v>46</v>
      </c>
      <c r="BP429" s="61"/>
      <c r="BQ429" s="62"/>
      <c r="BR429" s="62"/>
      <c r="BS429" s="63"/>
      <c r="BT429" s="58" t="s">
        <v>75</v>
      </c>
    </row>
    <row r="430" spans="1:72" ht="20.25" customHeight="1">
      <c r="A430" s="46">
        <v>7</v>
      </c>
      <c r="B430" s="46">
        <v>284</v>
      </c>
      <c r="C430" s="117" t="s">
        <v>711</v>
      </c>
      <c r="D430" s="48">
        <v>2</v>
      </c>
      <c r="E430" s="49" t="str">
        <f t="shared" si="35"/>
        <v>1352ENTH0711</v>
      </c>
      <c r="F430" s="50">
        <v>1352</v>
      </c>
      <c r="G430" s="74" t="s">
        <v>712</v>
      </c>
      <c r="H430" s="52" t="s">
        <v>66</v>
      </c>
      <c r="I430" s="46" t="s">
        <v>90</v>
      </c>
      <c r="J430" s="53"/>
      <c r="K430" s="53"/>
      <c r="L430" s="46">
        <v>1</v>
      </c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53"/>
      <c r="AF430" s="46"/>
      <c r="AG430" s="46">
        <v>1</v>
      </c>
      <c r="AH430" s="46"/>
      <c r="AI430" s="46"/>
      <c r="AJ430" s="46"/>
      <c r="AK430" s="46"/>
      <c r="AL430" s="46"/>
      <c r="AM430" s="46"/>
      <c r="AN430" s="46"/>
      <c r="AO430" s="46"/>
      <c r="AP430" s="67">
        <v>50</v>
      </c>
      <c r="AQ430" s="55">
        <f>VLOOKUP(E430,'[1]LopHocPhan'!C$2:F$1412,4,FALSE)</f>
        <v>50</v>
      </c>
      <c r="AR430" s="56">
        <f t="shared" si="33"/>
        <v>0</v>
      </c>
      <c r="AS430" s="55"/>
      <c r="AT430" s="55"/>
      <c r="AU430" s="55">
        <f t="shared" si="37"/>
        <v>50</v>
      </c>
      <c r="AV430" s="57" t="s">
        <v>84</v>
      </c>
      <c r="AW430" s="55">
        <v>2</v>
      </c>
      <c r="AX430" s="55" t="s">
        <v>116</v>
      </c>
      <c r="AY430" s="58"/>
      <c r="AZ430" s="58"/>
      <c r="BA430" s="46"/>
      <c r="BB430" s="46"/>
      <c r="BC430" s="46" t="s">
        <v>71</v>
      </c>
      <c r="BD430" s="46" t="s">
        <v>199</v>
      </c>
      <c r="BE430" s="46"/>
      <c r="BF430" s="46"/>
      <c r="BG430" s="46"/>
      <c r="BH430" s="46"/>
      <c r="BI430" s="46"/>
      <c r="BJ430" s="46"/>
      <c r="BK430" s="58" t="s">
        <v>73</v>
      </c>
      <c r="BL430" s="58" t="s">
        <v>87</v>
      </c>
      <c r="BM430" s="48">
        <v>25</v>
      </c>
      <c r="BN430" s="60"/>
      <c r="BO430" s="36">
        <v>46</v>
      </c>
      <c r="BP430" s="61"/>
      <c r="BQ430" s="62"/>
      <c r="BR430" s="62"/>
      <c r="BS430" s="63"/>
      <c r="BT430" s="58" t="s">
        <v>75</v>
      </c>
    </row>
    <row r="431" spans="1:72" ht="20.25" customHeight="1">
      <c r="A431" s="46">
        <v>8</v>
      </c>
      <c r="B431" s="46">
        <v>285</v>
      </c>
      <c r="C431" s="117" t="s">
        <v>711</v>
      </c>
      <c r="D431" s="48">
        <v>2</v>
      </c>
      <c r="E431" s="49" t="str">
        <f t="shared" si="35"/>
        <v>1353ENTH0711</v>
      </c>
      <c r="F431" s="50">
        <v>1353</v>
      </c>
      <c r="G431" s="74" t="s">
        <v>712</v>
      </c>
      <c r="H431" s="52" t="s">
        <v>66</v>
      </c>
      <c r="I431" s="46" t="s">
        <v>90</v>
      </c>
      <c r="J431" s="53"/>
      <c r="K431" s="53"/>
      <c r="L431" s="46">
        <v>1</v>
      </c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53"/>
      <c r="AF431" s="46"/>
      <c r="AG431" s="46">
        <v>1</v>
      </c>
      <c r="AH431" s="46"/>
      <c r="AI431" s="46"/>
      <c r="AJ431" s="46"/>
      <c r="AK431" s="46"/>
      <c r="AL431" s="46"/>
      <c r="AM431" s="46"/>
      <c r="AN431" s="46"/>
      <c r="AO431" s="46"/>
      <c r="AP431" s="67">
        <v>50</v>
      </c>
      <c r="AQ431" s="55">
        <f>VLOOKUP(E431,'[1]LopHocPhan'!C$2:F$1412,4,FALSE)</f>
        <v>50</v>
      </c>
      <c r="AR431" s="56">
        <f t="shared" si="33"/>
        <v>0</v>
      </c>
      <c r="AS431" s="55"/>
      <c r="AT431" s="55"/>
      <c r="AU431" s="55">
        <f t="shared" si="37"/>
        <v>50</v>
      </c>
      <c r="AV431" s="57" t="s">
        <v>173</v>
      </c>
      <c r="AW431" s="55">
        <v>2</v>
      </c>
      <c r="AX431" s="55" t="s">
        <v>94</v>
      </c>
      <c r="AY431" s="58"/>
      <c r="AZ431" s="58"/>
      <c r="BA431" s="46"/>
      <c r="BB431" s="46"/>
      <c r="BC431" s="46" t="s">
        <v>71</v>
      </c>
      <c r="BD431" s="46" t="s">
        <v>164</v>
      </c>
      <c r="BE431" s="46"/>
      <c r="BF431" s="46"/>
      <c r="BG431" s="46"/>
      <c r="BH431" s="46"/>
      <c r="BI431" s="46"/>
      <c r="BJ431" s="46"/>
      <c r="BK431" s="58" t="s">
        <v>73</v>
      </c>
      <c r="BL431" s="58" t="s">
        <v>87</v>
      </c>
      <c r="BM431" s="48">
        <v>25</v>
      </c>
      <c r="BN431" s="60"/>
      <c r="BO431" s="36">
        <v>46</v>
      </c>
      <c r="BP431" s="61"/>
      <c r="BQ431" s="62"/>
      <c r="BR431" s="62"/>
      <c r="BS431" s="63"/>
      <c r="BT431" s="58" t="s">
        <v>75</v>
      </c>
    </row>
    <row r="432" spans="1:72" ht="20.25" customHeight="1">
      <c r="A432" s="46">
        <v>9</v>
      </c>
      <c r="B432" s="46">
        <v>286</v>
      </c>
      <c r="C432" s="117" t="s">
        <v>711</v>
      </c>
      <c r="D432" s="48">
        <v>2</v>
      </c>
      <c r="E432" s="49" t="str">
        <f t="shared" si="35"/>
        <v>1354ENTH0711</v>
      </c>
      <c r="F432" s="50">
        <v>1354</v>
      </c>
      <c r="G432" s="74" t="s">
        <v>712</v>
      </c>
      <c r="H432" s="52" t="s">
        <v>66</v>
      </c>
      <c r="I432" s="46" t="s">
        <v>90</v>
      </c>
      <c r="J432" s="53"/>
      <c r="K432" s="53"/>
      <c r="L432" s="46">
        <v>1</v>
      </c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53"/>
      <c r="AF432" s="46"/>
      <c r="AG432" s="46">
        <v>1</v>
      </c>
      <c r="AH432" s="46"/>
      <c r="AI432" s="46"/>
      <c r="AJ432" s="46"/>
      <c r="AK432" s="46"/>
      <c r="AL432" s="46"/>
      <c r="AM432" s="46"/>
      <c r="AN432" s="46"/>
      <c r="AO432" s="46"/>
      <c r="AP432" s="67">
        <v>50</v>
      </c>
      <c r="AQ432" s="55">
        <f>VLOOKUP(E432,'[1]LopHocPhan'!C$2:F$1412,4,FALSE)</f>
        <v>46</v>
      </c>
      <c r="AR432" s="56">
        <f t="shared" si="33"/>
        <v>4</v>
      </c>
      <c r="AS432" s="55"/>
      <c r="AT432" s="55"/>
      <c r="AU432" s="55">
        <f t="shared" si="37"/>
        <v>46</v>
      </c>
      <c r="AV432" s="118" t="s">
        <v>175</v>
      </c>
      <c r="AW432" s="55">
        <v>2</v>
      </c>
      <c r="AX432" s="55" t="s">
        <v>82</v>
      </c>
      <c r="AY432" s="58"/>
      <c r="AZ432" s="58"/>
      <c r="BA432" s="46"/>
      <c r="BB432" s="46"/>
      <c r="BC432" s="46" t="s">
        <v>71</v>
      </c>
      <c r="BD432" s="46" t="s">
        <v>201</v>
      </c>
      <c r="BE432" s="46"/>
      <c r="BF432" s="46"/>
      <c r="BG432" s="46"/>
      <c r="BH432" s="46"/>
      <c r="BI432" s="46"/>
      <c r="BJ432" s="46"/>
      <c r="BK432" s="58" t="s">
        <v>73</v>
      </c>
      <c r="BL432" s="58" t="s">
        <v>87</v>
      </c>
      <c r="BM432" s="48">
        <v>25</v>
      </c>
      <c r="BN432" s="60"/>
      <c r="BO432" s="36">
        <v>46</v>
      </c>
      <c r="BP432" s="61"/>
      <c r="BQ432" s="62"/>
      <c r="BR432" s="62"/>
      <c r="BS432" s="63"/>
      <c r="BT432" s="58" t="s">
        <v>75</v>
      </c>
    </row>
    <row r="433" spans="1:72" ht="20.25" customHeight="1">
      <c r="A433" s="46">
        <v>10</v>
      </c>
      <c r="B433" s="46">
        <v>287</v>
      </c>
      <c r="C433" s="117" t="s">
        <v>711</v>
      </c>
      <c r="D433" s="48">
        <v>2</v>
      </c>
      <c r="E433" s="49" t="str">
        <f t="shared" si="35"/>
        <v>1355ENTH0711</v>
      </c>
      <c r="F433" s="50">
        <v>1355</v>
      </c>
      <c r="G433" s="74" t="s">
        <v>712</v>
      </c>
      <c r="H433" s="52" t="s">
        <v>66</v>
      </c>
      <c r="I433" s="46" t="s">
        <v>90</v>
      </c>
      <c r="J433" s="53"/>
      <c r="K433" s="53"/>
      <c r="L433" s="46">
        <v>1</v>
      </c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53"/>
      <c r="AF433" s="46"/>
      <c r="AG433" s="46">
        <v>1</v>
      </c>
      <c r="AH433" s="46"/>
      <c r="AI433" s="46"/>
      <c r="AJ433" s="46"/>
      <c r="AK433" s="46"/>
      <c r="AL433" s="46"/>
      <c r="AM433" s="46"/>
      <c r="AN433" s="46"/>
      <c r="AO433" s="46"/>
      <c r="AP433" s="67">
        <v>50</v>
      </c>
      <c r="AQ433" s="55">
        <f>VLOOKUP(E433,'[1]LopHocPhan'!C$2:F$1412,4,FALSE)</f>
        <v>47</v>
      </c>
      <c r="AR433" s="56">
        <f t="shared" si="33"/>
        <v>3</v>
      </c>
      <c r="AS433" s="55"/>
      <c r="AT433" s="55"/>
      <c r="AU433" s="55">
        <f t="shared" si="37"/>
        <v>47</v>
      </c>
      <c r="AV433" s="118" t="s">
        <v>175</v>
      </c>
      <c r="AW433" s="55">
        <v>2</v>
      </c>
      <c r="AX433" s="55" t="s">
        <v>250</v>
      </c>
      <c r="AY433" s="58"/>
      <c r="AZ433" s="58"/>
      <c r="BA433" s="46"/>
      <c r="BB433" s="46"/>
      <c r="BC433" s="46" t="s">
        <v>71</v>
      </c>
      <c r="BD433" s="46" t="s">
        <v>483</v>
      </c>
      <c r="BE433" s="46"/>
      <c r="BF433" s="46"/>
      <c r="BG433" s="46"/>
      <c r="BH433" s="46"/>
      <c r="BI433" s="46"/>
      <c r="BJ433" s="46"/>
      <c r="BK433" s="58" t="s">
        <v>73</v>
      </c>
      <c r="BL433" s="58" t="s">
        <v>87</v>
      </c>
      <c r="BM433" s="48">
        <v>25</v>
      </c>
      <c r="BN433" s="60"/>
      <c r="BO433" s="36">
        <v>46</v>
      </c>
      <c r="BP433" s="61"/>
      <c r="BQ433" s="62"/>
      <c r="BR433" s="62"/>
      <c r="BS433" s="63"/>
      <c r="BT433" s="58" t="s">
        <v>75</v>
      </c>
    </row>
    <row r="434" spans="1:72" ht="20.25" customHeight="1">
      <c r="A434" s="46">
        <v>11</v>
      </c>
      <c r="B434" s="46">
        <v>507</v>
      </c>
      <c r="C434" s="68" t="s">
        <v>713</v>
      </c>
      <c r="D434" s="49">
        <v>2</v>
      </c>
      <c r="E434" s="49" t="str">
        <f t="shared" si="35"/>
        <v>1351ENTH0411</v>
      </c>
      <c r="F434" s="98">
        <v>1351</v>
      </c>
      <c r="G434" s="70" t="s">
        <v>714</v>
      </c>
      <c r="H434" s="77" t="s">
        <v>66</v>
      </c>
      <c r="I434" s="70" t="s">
        <v>702</v>
      </c>
      <c r="J434" s="53"/>
      <c r="K434" s="53"/>
      <c r="L434" s="46"/>
      <c r="M434" s="69">
        <v>1</v>
      </c>
      <c r="N434" s="46"/>
      <c r="O434" s="46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69"/>
      <c r="AF434" s="70"/>
      <c r="AG434" s="70">
        <v>1</v>
      </c>
      <c r="AH434" s="70"/>
      <c r="AI434" s="70"/>
      <c r="AJ434" s="70"/>
      <c r="AK434" s="70"/>
      <c r="AL434" s="70"/>
      <c r="AM434" s="70"/>
      <c r="AN434" s="70"/>
      <c r="AO434" s="70"/>
      <c r="AP434" s="69">
        <v>122</v>
      </c>
      <c r="AQ434" s="55">
        <f>VLOOKUP(E434,'[1]LopHocPhan'!C$2:F$1412,4,FALSE)</f>
        <v>116</v>
      </c>
      <c r="AR434" s="56">
        <f t="shared" si="33"/>
        <v>6</v>
      </c>
      <c r="AS434" s="55"/>
      <c r="AT434" s="55"/>
      <c r="AU434" s="55">
        <f t="shared" si="37"/>
        <v>116</v>
      </c>
      <c r="AV434" s="71" t="s">
        <v>68</v>
      </c>
      <c r="AW434" s="55">
        <v>4</v>
      </c>
      <c r="AX434" s="55" t="s">
        <v>113</v>
      </c>
      <c r="AY434" s="72"/>
      <c r="AZ434" s="58" t="s">
        <v>715</v>
      </c>
      <c r="BA434" s="70"/>
      <c r="BB434" s="70"/>
      <c r="BC434" s="70"/>
      <c r="BD434" s="70"/>
      <c r="BE434" s="70"/>
      <c r="BF434" s="70"/>
      <c r="BG434" s="70" t="s">
        <v>93</v>
      </c>
      <c r="BH434" s="70" t="s">
        <v>318</v>
      </c>
      <c r="BI434" s="70"/>
      <c r="BJ434" s="70"/>
      <c r="BK434" s="72" t="s">
        <v>73</v>
      </c>
      <c r="BL434" s="72" t="s">
        <v>74</v>
      </c>
      <c r="BM434" s="49">
        <v>25</v>
      </c>
      <c r="BN434" s="60"/>
      <c r="BO434" s="36">
        <v>47</v>
      </c>
      <c r="BP434" s="61"/>
      <c r="BQ434" s="62"/>
      <c r="BR434" s="62"/>
      <c r="BS434" s="63"/>
      <c r="BT434" s="72" t="s">
        <v>105</v>
      </c>
    </row>
    <row r="435" spans="1:72" ht="20.25" customHeight="1">
      <c r="A435" s="46">
        <v>12</v>
      </c>
      <c r="B435" s="46">
        <v>508</v>
      </c>
      <c r="C435" s="68" t="s">
        <v>713</v>
      </c>
      <c r="D435" s="49">
        <v>2</v>
      </c>
      <c r="E435" s="49" t="str">
        <f t="shared" si="35"/>
        <v>1352ENTH0411</v>
      </c>
      <c r="F435" s="98">
        <v>1352</v>
      </c>
      <c r="G435" s="70" t="s">
        <v>714</v>
      </c>
      <c r="H435" s="77" t="s">
        <v>66</v>
      </c>
      <c r="I435" s="70" t="s">
        <v>702</v>
      </c>
      <c r="J435" s="53"/>
      <c r="K435" s="53"/>
      <c r="L435" s="46"/>
      <c r="M435" s="69">
        <v>1</v>
      </c>
      <c r="N435" s="46"/>
      <c r="O435" s="46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69"/>
      <c r="AF435" s="70"/>
      <c r="AG435" s="70">
        <v>1</v>
      </c>
      <c r="AH435" s="70"/>
      <c r="AI435" s="70"/>
      <c r="AJ435" s="70"/>
      <c r="AK435" s="70"/>
      <c r="AL435" s="70"/>
      <c r="AM435" s="70"/>
      <c r="AN435" s="70"/>
      <c r="AO435" s="70"/>
      <c r="AP435" s="69">
        <v>122</v>
      </c>
      <c r="AQ435" s="55">
        <f>VLOOKUP(E435,'[1]LopHocPhan'!C$2:F$1412,4,FALSE)</f>
        <v>121</v>
      </c>
      <c r="AR435" s="56">
        <f t="shared" si="33"/>
        <v>1</v>
      </c>
      <c r="AS435" s="55"/>
      <c r="AT435" s="55"/>
      <c r="AU435" s="55">
        <f t="shared" si="37"/>
        <v>121</v>
      </c>
      <c r="AV435" s="71" t="s">
        <v>68</v>
      </c>
      <c r="AW435" s="55">
        <v>4</v>
      </c>
      <c r="AX435" s="55" t="s">
        <v>268</v>
      </c>
      <c r="AY435" s="72"/>
      <c r="AZ435" s="72" t="s">
        <v>716</v>
      </c>
      <c r="BA435" s="70"/>
      <c r="BB435" s="70"/>
      <c r="BC435" s="70"/>
      <c r="BD435" s="70"/>
      <c r="BE435" s="70"/>
      <c r="BF435" s="70"/>
      <c r="BG435" s="70" t="s">
        <v>93</v>
      </c>
      <c r="BH435" s="70" t="s">
        <v>131</v>
      </c>
      <c r="BI435" s="70"/>
      <c r="BJ435" s="70"/>
      <c r="BK435" s="72" t="s">
        <v>73</v>
      </c>
      <c r="BL435" s="72" t="s">
        <v>74</v>
      </c>
      <c r="BM435" s="49">
        <v>25</v>
      </c>
      <c r="BN435" s="60"/>
      <c r="BO435" s="36">
        <v>47</v>
      </c>
      <c r="BP435" s="61"/>
      <c r="BQ435" s="62"/>
      <c r="BR435" s="62"/>
      <c r="BS435" s="63"/>
      <c r="BT435" s="72" t="s">
        <v>105</v>
      </c>
    </row>
    <row r="436" spans="1:72" ht="20.25" customHeight="1">
      <c r="A436" s="46">
        <v>13</v>
      </c>
      <c r="B436" s="46">
        <v>513</v>
      </c>
      <c r="C436" s="68" t="s">
        <v>717</v>
      </c>
      <c r="D436" s="49">
        <v>2</v>
      </c>
      <c r="E436" s="49" t="str">
        <f t="shared" si="35"/>
        <v>1351ENTH2811</v>
      </c>
      <c r="F436" s="76">
        <v>1351</v>
      </c>
      <c r="G436" s="69" t="s">
        <v>718</v>
      </c>
      <c r="H436" s="49" t="s">
        <v>66</v>
      </c>
      <c r="I436" s="69" t="s">
        <v>702</v>
      </c>
      <c r="J436" s="53"/>
      <c r="K436" s="53"/>
      <c r="L436" s="46"/>
      <c r="M436" s="69">
        <v>1</v>
      </c>
      <c r="N436" s="46"/>
      <c r="O436" s="46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69"/>
      <c r="AF436" s="70"/>
      <c r="AG436" s="70">
        <v>1</v>
      </c>
      <c r="AH436" s="70"/>
      <c r="AI436" s="70"/>
      <c r="AJ436" s="70"/>
      <c r="AK436" s="70"/>
      <c r="AL436" s="70"/>
      <c r="AM436" s="70"/>
      <c r="AN436" s="70"/>
      <c r="AO436" s="70"/>
      <c r="AP436" s="70">
        <v>55</v>
      </c>
      <c r="AQ436" s="55">
        <f>VLOOKUP(E436,'[1]LopHocPhan'!C$2:F$1412,4,FALSE)</f>
        <v>55</v>
      </c>
      <c r="AR436" s="56">
        <f t="shared" si="33"/>
        <v>0</v>
      </c>
      <c r="AS436" s="55" t="s">
        <v>719</v>
      </c>
      <c r="AT436" s="55"/>
      <c r="AU436" s="55">
        <v>50</v>
      </c>
      <c r="AV436" s="71" t="s">
        <v>136</v>
      </c>
      <c r="AW436" s="55">
        <v>2</v>
      </c>
      <c r="AX436" s="55" t="s">
        <v>186</v>
      </c>
      <c r="AY436" s="72"/>
      <c r="AZ436" s="72"/>
      <c r="BA436" s="70" t="s">
        <v>71</v>
      </c>
      <c r="BB436" s="70" t="s">
        <v>473</v>
      </c>
      <c r="BC436" s="70"/>
      <c r="BD436" s="70"/>
      <c r="BE436" s="70"/>
      <c r="BF436" s="70"/>
      <c r="BG436" s="70"/>
      <c r="BH436" s="70"/>
      <c r="BI436" s="70"/>
      <c r="BJ436" s="70"/>
      <c r="BK436" s="72" t="s">
        <v>73</v>
      </c>
      <c r="BL436" s="72" t="s">
        <v>87</v>
      </c>
      <c r="BM436" s="49">
        <v>25</v>
      </c>
      <c r="BN436" s="60"/>
      <c r="BO436" s="36">
        <v>47</v>
      </c>
      <c r="BP436" s="61"/>
      <c r="BQ436" s="62"/>
      <c r="BR436" s="62"/>
      <c r="BS436" s="63"/>
      <c r="BT436" s="72" t="s">
        <v>105</v>
      </c>
    </row>
    <row r="437" spans="1:72" ht="20.25" customHeight="1">
      <c r="A437" s="46">
        <v>14</v>
      </c>
      <c r="B437" s="46">
        <v>514</v>
      </c>
      <c r="C437" s="68" t="s">
        <v>717</v>
      </c>
      <c r="D437" s="49">
        <v>2</v>
      </c>
      <c r="E437" s="49" t="str">
        <f t="shared" si="35"/>
        <v>1352ENTH2811</v>
      </c>
      <c r="F437" s="76">
        <v>1352</v>
      </c>
      <c r="G437" s="69" t="s">
        <v>718</v>
      </c>
      <c r="H437" s="49" t="s">
        <v>66</v>
      </c>
      <c r="I437" s="69" t="s">
        <v>702</v>
      </c>
      <c r="J437" s="53"/>
      <c r="K437" s="53"/>
      <c r="L437" s="46"/>
      <c r="M437" s="69">
        <v>1</v>
      </c>
      <c r="N437" s="46"/>
      <c r="O437" s="46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69"/>
      <c r="AF437" s="70"/>
      <c r="AG437" s="70">
        <v>1</v>
      </c>
      <c r="AH437" s="70"/>
      <c r="AI437" s="70"/>
      <c r="AJ437" s="70"/>
      <c r="AK437" s="70"/>
      <c r="AL437" s="70"/>
      <c r="AM437" s="70"/>
      <c r="AN437" s="70"/>
      <c r="AO437" s="70"/>
      <c r="AP437" s="70">
        <v>55</v>
      </c>
      <c r="AQ437" s="55">
        <f>VLOOKUP(E437,'[1]LopHocPhan'!C$2:F$1412,4,FALSE)</f>
        <v>53</v>
      </c>
      <c r="AR437" s="56">
        <f t="shared" si="33"/>
        <v>2</v>
      </c>
      <c r="AS437" s="55"/>
      <c r="AT437" s="55"/>
      <c r="AU437" s="55">
        <f>AQ437</f>
        <v>53</v>
      </c>
      <c r="AV437" s="71" t="s">
        <v>136</v>
      </c>
      <c r="AW437" s="55">
        <v>2</v>
      </c>
      <c r="AX437" s="55" t="s">
        <v>124</v>
      </c>
      <c r="AY437" s="72"/>
      <c r="AZ437" s="72"/>
      <c r="BA437" s="70" t="s">
        <v>71</v>
      </c>
      <c r="BB437" s="70" t="s">
        <v>199</v>
      </c>
      <c r="BC437" s="70"/>
      <c r="BD437" s="70"/>
      <c r="BE437" s="70"/>
      <c r="BF437" s="70"/>
      <c r="BG437" s="70"/>
      <c r="BH437" s="70"/>
      <c r="BI437" s="70"/>
      <c r="BJ437" s="70"/>
      <c r="BK437" s="72" t="s">
        <v>73</v>
      </c>
      <c r="BL437" s="72" t="s">
        <v>87</v>
      </c>
      <c r="BM437" s="49">
        <v>25</v>
      </c>
      <c r="BN437" s="60"/>
      <c r="BO437" s="36">
        <v>47</v>
      </c>
      <c r="BP437" s="61"/>
      <c r="BQ437" s="62"/>
      <c r="BR437" s="62"/>
      <c r="BS437" s="63"/>
      <c r="BT437" s="72" t="s">
        <v>105</v>
      </c>
    </row>
    <row r="438" spans="1:72" ht="20.25" customHeight="1">
      <c r="A438" s="46">
        <v>15</v>
      </c>
      <c r="B438" s="46">
        <v>515</v>
      </c>
      <c r="C438" s="68" t="s">
        <v>717</v>
      </c>
      <c r="D438" s="49">
        <v>2</v>
      </c>
      <c r="E438" s="49" t="str">
        <f t="shared" si="35"/>
        <v>1353ENTH2811</v>
      </c>
      <c r="F438" s="76">
        <v>1353</v>
      </c>
      <c r="G438" s="69" t="s">
        <v>718</v>
      </c>
      <c r="H438" s="49" t="s">
        <v>66</v>
      </c>
      <c r="I438" s="69" t="s">
        <v>702</v>
      </c>
      <c r="J438" s="53"/>
      <c r="K438" s="53"/>
      <c r="L438" s="46"/>
      <c r="M438" s="69">
        <v>1</v>
      </c>
      <c r="N438" s="46"/>
      <c r="O438" s="46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69"/>
      <c r="AF438" s="70"/>
      <c r="AG438" s="70">
        <v>1</v>
      </c>
      <c r="AH438" s="70"/>
      <c r="AI438" s="70"/>
      <c r="AJ438" s="70"/>
      <c r="AK438" s="70"/>
      <c r="AL438" s="70"/>
      <c r="AM438" s="70"/>
      <c r="AN438" s="70"/>
      <c r="AO438" s="70"/>
      <c r="AP438" s="70">
        <v>55</v>
      </c>
      <c r="AQ438" s="55">
        <f>VLOOKUP(E438,'[1]LopHocPhan'!C$2:F$1412,4,FALSE)</f>
        <v>53</v>
      </c>
      <c r="AR438" s="56">
        <f t="shared" si="33"/>
        <v>2</v>
      </c>
      <c r="AS438" s="55"/>
      <c r="AT438" s="55"/>
      <c r="AU438" s="55">
        <f>AQ438</f>
        <v>53</v>
      </c>
      <c r="AV438" s="71" t="s">
        <v>136</v>
      </c>
      <c r="AW438" s="55">
        <v>2</v>
      </c>
      <c r="AX438" s="55" t="s">
        <v>125</v>
      </c>
      <c r="AY438" s="72"/>
      <c r="AZ438" s="72"/>
      <c r="BA438" s="70" t="s">
        <v>71</v>
      </c>
      <c r="BB438" s="70" t="s">
        <v>164</v>
      </c>
      <c r="BC438" s="70"/>
      <c r="BD438" s="70"/>
      <c r="BE438" s="70"/>
      <c r="BF438" s="70"/>
      <c r="BG438" s="70"/>
      <c r="BH438" s="70"/>
      <c r="BI438" s="70"/>
      <c r="BJ438" s="70"/>
      <c r="BK438" s="72" t="s">
        <v>73</v>
      </c>
      <c r="BL438" s="72" t="s">
        <v>87</v>
      </c>
      <c r="BM438" s="49">
        <v>25</v>
      </c>
      <c r="BN438" s="60"/>
      <c r="BO438" s="36">
        <v>47</v>
      </c>
      <c r="BP438" s="61"/>
      <c r="BQ438" s="62"/>
      <c r="BR438" s="62"/>
      <c r="BS438" s="63"/>
      <c r="BT438" s="72" t="s">
        <v>105</v>
      </c>
    </row>
    <row r="439" spans="1:72" ht="20.25" customHeight="1">
      <c r="A439" s="46">
        <v>16</v>
      </c>
      <c r="B439" s="46">
        <v>516</v>
      </c>
      <c r="C439" s="68" t="s">
        <v>717</v>
      </c>
      <c r="D439" s="49">
        <v>2</v>
      </c>
      <c r="E439" s="49" t="str">
        <f t="shared" si="35"/>
        <v>1354ENTH2811</v>
      </c>
      <c r="F439" s="76">
        <v>1354</v>
      </c>
      <c r="G439" s="69" t="s">
        <v>718</v>
      </c>
      <c r="H439" s="49" t="s">
        <v>66</v>
      </c>
      <c r="I439" s="69" t="s">
        <v>702</v>
      </c>
      <c r="J439" s="53"/>
      <c r="K439" s="53"/>
      <c r="L439" s="46"/>
      <c r="M439" s="69">
        <v>1</v>
      </c>
      <c r="N439" s="46"/>
      <c r="O439" s="46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69"/>
      <c r="AF439" s="70"/>
      <c r="AG439" s="70">
        <v>1</v>
      </c>
      <c r="AH439" s="70"/>
      <c r="AI439" s="70"/>
      <c r="AJ439" s="70"/>
      <c r="AK439" s="70"/>
      <c r="AL439" s="70"/>
      <c r="AM439" s="70"/>
      <c r="AN439" s="70"/>
      <c r="AO439" s="70"/>
      <c r="AP439" s="70">
        <v>55</v>
      </c>
      <c r="AQ439" s="55">
        <f>VLOOKUP(E439,'[1]LopHocPhan'!C$2:F$1412,4,FALSE)</f>
        <v>39</v>
      </c>
      <c r="AR439" s="56">
        <f t="shared" si="33"/>
        <v>16</v>
      </c>
      <c r="AS439" s="55"/>
      <c r="AT439" s="55"/>
      <c r="AU439" s="55">
        <f>AQ439</f>
        <v>39</v>
      </c>
      <c r="AV439" s="71" t="s">
        <v>136</v>
      </c>
      <c r="AW439" s="55">
        <v>2</v>
      </c>
      <c r="AX439" s="55" t="s">
        <v>86</v>
      </c>
      <c r="AY439" s="72"/>
      <c r="AZ439" s="72"/>
      <c r="BA439" s="70" t="s">
        <v>71</v>
      </c>
      <c r="BB439" s="70" t="s">
        <v>201</v>
      </c>
      <c r="BC439" s="70"/>
      <c r="BD439" s="70"/>
      <c r="BE439" s="70"/>
      <c r="BF439" s="70"/>
      <c r="BG439" s="70"/>
      <c r="BH439" s="70"/>
      <c r="BI439" s="70"/>
      <c r="BJ439" s="70"/>
      <c r="BK439" s="72" t="s">
        <v>73</v>
      </c>
      <c r="BL439" s="72" t="s">
        <v>87</v>
      </c>
      <c r="BM439" s="49">
        <v>25</v>
      </c>
      <c r="BN439" s="60"/>
      <c r="BO439" s="36">
        <v>47</v>
      </c>
      <c r="BP439" s="61"/>
      <c r="BQ439" s="62"/>
      <c r="BR439" s="62"/>
      <c r="BS439" s="63"/>
      <c r="BT439" s="72" t="s">
        <v>105</v>
      </c>
    </row>
    <row r="440" spans="1:72" ht="20.25" customHeight="1">
      <c r="A440" s="46">
        <v>17</v>
      </c>
      <c r="B440" s="46">
        <v>517</v>
      </c>
      <c r="C440" s="68" t="s">
        <v>717</v>
      </c>
      <c r="D440" s="49">
        <v>2</v>
      </c>
      <c r="E440" s="49" t="str">
        <f t="shared" si="35"/>
        <v>1355ENTH2811</v>
      </c>
      <c r="F440" s="76">
        <v>1355</v>
      </c>
      <c r="G440" s="69" t="s">
        <v>718</v>
      </c>
      <c r="H440" s="49" t="s">
        <v>66</v>
      </c>
      <c r="I440" s="69" t="s">
        <v>702</v>
      </c>
      <c r="J440" s="53"/>
      <c r="K440" s="53"/>
      <c r="L440" s="46"/>
      <c r="M440" s="69">
        <v>1</v>
      </c>
      <c r="N440" s="46"/>
      <c r="O440" s="46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69"/>
      <c r="AF440" s="70"/>
      <c r="AG440" s="70">
        <v>1</v>
      </c>
      <c r="AH440" s="70"/>
      <c r="AI440" s="70"/>
      <c r="AJ440" s="70"/>
      <c r="AK440" s="70"/>
      <c r="AL440" s="70"/>
      <c r="AM440" s="70"/>
      <c r="AN440" s="70"/>
      <c r="AO440" s="70"/>
      <c r="AP440" s="70">
        <v>55</v>
      </c>
      <c r="AQ440" s="55">
        <f>VLOOKUP(E440,'[1]LopHocPhan'!C$2:F$1412,4,FALSE)</f>
        <v>31</v>
      </c>
      <c r="AR440" s="56">
        <f t="shared" si="33"/>
        <v>24</v>
      </c>
      <c r="AS440" s="55" t="s">
        <v>720</v>
      </c>
      <c r="AT440" s="55"/>
      <c r="AU440" s="55">
        <v>36</v>
      </c>
      <c r="AV440" s="71" t="s">
        <v>136</v>
      </c>
      <c r="AW440" s="55">
        <v>2</v>
      </c>
      <c r="AX440" s="55" t="s">
        <v>94</v>
      </c>
      <c r="AY440" s="72"/>
      <c r="AZ440" s="72"/>
      <c r="BA440" s="70" t="s">
        <v>71</v>
      </c>
      <c r="BB440" s="70" t="s">
        <v>483</v>
      </c>
      <c r="BC440" s="70"/>
      <c r="BD440" s="70"/>
      <c r="BE440" s="70"/>
      <c r="BF440" s="70"/>
      <c r="BG440" s="70"/>
      <c r="BH440" s="70"/>
      <c r="BI440" s="70"/>
      <c r="BJ440" s="70"/>
      <c r="BK440" s="72" t="s">
        <v>73</v>
      </c>
      <c r="BL440" s="72" t="s">
        <v>87</v>
      </c>
      <c r="BM440" s="49">
        <v>25</v>
      </c>
      <c r="BN440" s="60"/>
      <c r="BO440" s="36">
        <v>47</v>
      </c>
      <c r="BP440" s="61"/>
      <c r="BQ440" s="62"/>
      <c r="BR440" s="62"/>
      <c r="BS440" s="63"/>
      <c r="BT440" s="72" t="s">
        <v>105</v>
      </c>
    </row>
    <row r="441" spans="1:74" ht="20.25" customHeight="1">
      <c r="A441" s="46">
        <v>18</v>
      </c>
      <c r="B441" s="46">
        <v>692</v>
      </c>
      <c r="C441" s="68" t="s">
        <v>721</v>
      </c>
      <c r="D441" s="49">
        <v>2</v>
      </c>
      <c r="E441" s="49" t="str">
        <f t="shared" si="35"/>
        <v>1301ENTH1511</v>
      </c>
      <c r="F441" s="104" t="s">
        <v>722</v>
      </c>
      <c r="G441" s="70" t="s">
        <v>723</v>
      </c>
      <c r="H441" s="77" t="s">
        <v>66</v>
      </c>
      <c r="I441" s="69" t="s">
        <v>724</v>
      </c>
      <c r="J441" s="53"/>
      <c r="K441" s="53"/>
      <c r="L441" s="46"/>
      <c r="M441" s="69"/>
      <c r="N441" s="46">
        <v>1</v>
      </c>
      <c r="O441" s="46"/>
      <c r="P441" s="70"/>
      <c r="Q441" s="70"/>
      <c r="R441" s="70">
        <v>1</v>
      </c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69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8">
        <v>60</v>
      </c>
      <c r="AQ441" s="55">
        <f>VLOOKUP(E441,'[1]LopHocPhan'!C$2:F$1412,4,FALSE)</f>
        <v>60</v>
      </c>
      <c r="AR441" s="56">
        <f t="shared" si="33"/>
        <v>0</v>
      </c>
      <c r="AS441" s="55"/>
      <c r="AT441" s="55"/>
      <c r="AU441" s="55">
        <f aca="true" t="shared" si="38" ref="AU441:AU466">AQ441</f>
        <v>60</v>
      </c>
      <c r="AV441" s="71" t="s">
        <v>157</v>
      </c>
      <c r="AW441" s="55">
        <v>4</v>
      </c>
      <c r="AX441" s="55" t="s">
        <v>250</v>
      </c>
      <c r="AY441" s="72"/>
      <c r="AZ441" s="72"/>
      <c r="BA441" s="46" t="s">
        <v>93</v>
      </c>
      <c r="BB441" s="70" t="s">
        <v>483</v>
      </c>
      <c r="BC441" s="70"/>
      <c r="BD441" s="70"/>
      <c r="BE441" s="70"/>
      <c r="BF441" s="70"/>
      <c r="BG441" s="70"/>
      <c r="BH441" s="70"/>
      <c r="BI441" s="70"/>
      <c r="BJ441" s="70"/>
      <c r="BK441" s="72" t="s">
        <v>73</v>
      </c>
      <c r="BL441" s="72" t="s">
        <v>87</v>
      </c>
      <c r="BM441" s="49">
        <v>25</v>
      </c>
      <c r="BN441" s="60"/>
      <c r="BO441" s="61">
        <v>48</v>
      </c>
      <c r="BP441" s="61"/>
      <c r="BQ441" s="79"/>
      <c r="BR441" s="62"/>
      <c r="BS441" s="74"/>
      <c r="BT441" s="72" t="s">
        <v>105</v>
      </c>
      <c r="BV441" s="38"/>
    </row>
    <row r="442" spans="1:74" ht="20.25" customHeight="1">
      <c r="A442" s="46">
        <v>19</v>
      </c>
      <c r="B442" s="46">
        <v>693</v>
      </c>
      <c r="C442" s="68" t="s">
        <v>721</v>
      </c>
      <c r="D442" s="49">
        <v>2</v>
      </c>
      <c r="E442" s="49" t="str">
        <f t="shared" si="35"/>
        <v>1302ENTH1511</v>
      </c>
      <c r="F442" s="104" t="s">
        <v>725</v>
      </c>
      <c r="G442" s="70" t="s">
        <v>723</v>
      </c>
      <c r="H442" s="77" t="s">
        <v>66</v>
      </c>
      <c r="I442" s="69" t="s">
        <v>724</v>
      </c>
      <c r="J442" s="53"/>
      <c r="K442" s="53"/>
      <c r="L442" s="46"/>
      <c r="M442" s="69"/>
      <c r="N442" s="46">
        <v>1</v>
      </c>
      <c r="O442" s="46"/>
      <c r="P442" s="70"/>
      <c r="Q442" s="70"/>
      <c r="R442" s="70">
        <v>1</v>
      </c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69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8">
        <v>60</v>
      </c>
      <c r="AQ442" s="55">
        <f>VLOOKUP(E442,'[1]LopHocPhan'!C$2:F$1412,4,FALSE)</f>
        <v>60</v>
      </c>
      <c r="AR442" s="56">
        <f t="shared" si="33"/>
        <v>0</v>
      </c>
      <c r="AS442" s="55"/>
      <c r="AT442" s="55"/>
      <c r="AU442" s="55">
        <f t="shared" si="38"/>
        <v>60</v>
      </c>
      <c r="AV442" s="71" t="s">
        <v>157</v>
      </c>
      <c r="AW442" s="55">
        <v>4</v>
      </c>
      <c r="AX442" s="55" t="s">
        <v>186</v>
      </c>
      <c r="AY442" s="72"/>
      <c r="AZ442" s="72"/>
      <c r="BA442" s="46" t="s">
        <v>93</v>
      </c>
      <c r="BB442" s="70" t="s">
        <v>481</v>
      </c>
      <c r="BC442" s="70"/>
      <c r="BD442" s="70"/>
      <c r="BE442" s="70"/>
      <c r="BF442" s="70"/>
      <c r="BG442" s="70"/>
      <c r="BH442" s="70"/>
      <c r="BI442" s="70"/>
      <c r="BJ442" s="70"/>
      <c r="BK442" s="72" t="s">
        <v>73</v>
      </c>
      <c r="BL442" s="72" t="s">
        <v>87</v>
      </c>
      <c r="BM442" s="49">
        <v>25</v>
      </c>
      <c r="BN442" s="60"/>
      <c r="BO442" s="61">
        <v>48</v>
      </c>
      <c r="BP442" s="61"/>
      <c r="BQ442" s="79"/>
      <c r="BR442" s="62"/>
      <c r="BS442" s="74"/>
      <c r="BT442" s="72" t="s">
        <v>105</v>
      </c>
      <c r="BV442" s="38"/>
    </row>
    <row r="443" spans="1:74" ht="20.25" customHeight="1">
      <c r="A443" s="46">
        <v>20</v>
      </c>
      <c r="B443" s="46">
        <v>694</v>
      </c>
      <c r="C443" s="68" t="s">
        <v>721</v>
      </c>
      <c r="D443" s="49">
        <v>2</v>
      </c>
      <c r="E443" s="49" t="str">
        <f t="shared" si="35"/>
        <v>1303ENTH1511</v>
      </c>
      <c r="F443" s="104" t="s">
        <v>726</v>
      </c>
      <c r="G443" s="70" t="s">
        <v>723</v>
      </c>
      <c r="H443" s="77" t="s">
        <v>66</v>
      </c>
      <c r="I443" s="69" t="s">
        <v>724</v>
      </c>
      <c r="J443" s="53"/>
      <c r="K443" s="53"/>
      <c r="L443" s="46"/>
      <c r="M443" s="69"/>
      <c r="N443" s="46">
        <v>1</v>
      </c>
      <c r="O443" s="46"/>
      <c r="P443" s="70"/>
      <c r="Q443" s="70"/>
      <c r="R443" s="70">
        <v>1</v>
      </c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69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8">
        <v>60</v>
      </c>
      <c r="AQ443" s="55">
        <f>VLOOKUP(E443,'[1]LopHocPhan'!C$2:F$1412,4,FALSE)</f>
        <v>60</v>
      </c>
      <c r="AR443" s="56">
        <f t="shared" si="33"/>
        <v>0</v>
      </c>
      <c r="AS443" s="55"/>
      <c r="AT443" s="55"/>
      <c r="AU443" s="55">
        <f t="shared" si="38"/>
        <v>60</v>
      </c>
      <c r="AV443" s="71" t="s">
        <v>157</v>
      </c>
      <c r="AW443" s="55">
        <v>4</v>
      </c>
      <c r="AX443" s="55" t="s">
        <v>124</v>
      </c>
      <c r="AY443" s="72"/>
      <c r="AZ443" s="72"/>
      <c r="BA443" s="46" t="s">
        <v>93</v>
      </c>
      <c r="BB443" s="70" t="s">
        <v>482</v>
      </c>
      <c r="BC443" s="70"/>
      <c r="BD443" s="70"/>
      <c r="BE443" s="70"/>
      <c r="BF443" s="70"/>
      <c r="BG443" s="70"/>
      <c r="BH443" s="70"/>
      <c r="BI443" s="70"/>
      <c r="BJ443" s="70"/>
      <c r="BK443" s="72" t="s">
        <v>73</v>
      </c>
      <c r="BL443" s="72" t="s">
        <v>87</v>
      </c>
      <c r="BM443" s="49">
        <v>25</v>
      </c>
      <c r="BN443" s="60"/>
      <c r="BO443" s="61">
        <v>48</v>
      </c>
      <c r="BP443" s="61"/>
      <c r="BQ443" s="79"/>
      <c r="BR443" s="62"/>
      <c r="BS443" s="74"/>
      <c r="BT443" s="72" t="s">
        <v>105</v>
      </c>
      <c r="BV443" s="38"/>
    </row>
    <row r="444" spans="1:74" ht="20.25" customHeight="1">
      <c r="A444" s="46">
        <v>21</v>
      </c>
      <c r="B444" s="46">
        <v>695</v>
      </c>
      <c r="C444" s="68" t="s">
        <v>721</v>
      </c>
      <c r="D444" s="49">
        <v>2</v>
      </c>
      <c r="E444" s="49" t="str">
        <f t="shared" si="35"/>
        <v>1304ENTH1511</v>
      </c>
      <c r="F444" s="104" t="s">
        <v>727</v>
      </c>
      <c r="G444" s="70" t="s">
        <v>723</v>
      </c>
      <c r="H444" s="77" t="s">
        <v>66</v>
      </c>
      <c r="I444" s="69" t="s">
        <v>724</v>
      </c>
      <c r="J444" s="53"/>
      <c r="K444" s="53"/>
      <c r="L444" s="46"/>
      <c r="M444" s="69"/>
      <c r="N444" s="46">
        <v>1</v>
      </c>
      <c r="O444" s="46"/>
      <c r="P444" s="70"/>
      <c r="Q444" s="70"/>
      <c r="R444" s="70">
        <v>1</v>
      </c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69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8">
        <v>60</v>
      </c>
      <c r="AQ444" s="55">
        <f>VLOOKUP(E444,'[1]LopHocPhan'!C$2:F$1412,4,FALSE)</f>
        <v>50</v>
      </c>
      <c r="AR444" s="56">
        <f t="shared" si="33"/>
        <v>10</v>
      </c>
      <c r="AS444" s="55"/>
      <c r="AT444" s="55"/>
      <c r="AU444" s="55">
        <f t="shared" si="38"/>
        <v>50</v>
      </c>
      <c r="AV444" s="71" t="s">
        <v>157</v>
      </c>
      <c r="AW444" s="55">
        <v>4</v>
      </c>
      <c r="AX444" s="55" t="s">
        <v>125</v>
      </c>
      <c r="AY444" s="72"/>
      <c r="AZ444" s="72"/>
      <c r="BA444" s="46" t="s">
        <v>93</v>
      </c>
      <c r="BB444" s="70" t="s">
        <v>464</v>
      </c>
      <c r="BC444" s="70"/>
      <c r="BD444" s="70"/>
      <c r="BE444" s="70"/>
      <c r="BF444" s="70"/>
      <c r="BG444" s="70"/>
      <c r="BH444" s="70"/>
      <c r="BI444" s="70"/>
      <c r="BJ444" s="70"/>
      <c r="BK444" s="72" t="s">
        <v>73</v>
      </c>
      <c r="BL444" s="72" t="s">
        <v>87</v>
      </c>
      <c r="BM444" s="49">
        <v>25</v>
      </c>
      <c r="BN444" s="60"/>
      <c r="BO444" s="61">
        <v>48</v>
      </c>
      <c r="BP444" s="61"/>
      <c r="BQ444" s="79"/>
      <c r="BR444" s="62"/>
      <c r="BS444" s="74"/>
      <c r="BT444" s="72" t="s">
        <v>105</v>
      </c>
      <c r="BV444" s="38"/>
    </row>
    <row r="445" spans="1:74" ht="20.25" customHeight="1">
      <c r="A445" s="46">
        <v>22</v>
      </c>
      <c r="B445" s="46">
        <v>712</v>
      </c>
      <c r="C445" s="68" t="s">
        <v>721</v>
      </c>
      <c r="D445" s="49">
        <v>2</v>
      </c>
      <c r="E445" s="49" t="str">
        <f t="shared" si="35"/>
        <v>1305ENTH1511</v>
      </c>
      <c r="F445" s="104" t="s">
        <v>728</v>
      </c>
      <c r="G445" s="70" t="s">
        <v>723</v>
      </c>
      <c r="H445" s="77" t="s">
        <v>66</v>
      </c>
      <c r="I445" s="69" t="s">
        <v>128</v>
      </c>
      <c r="J445" s="53"/>
      <c r="K445" s="53"/>
      <c r="L445" s="46"/>
      <c r="M445" s="69"/>
      <c r="N445" s="46">
        <v>1</v>
      </c>
      <c r="O445" s="46"/>
      <c r="P445" s="70"/>
      <c r="Q445" s="70"/>
      <c r="R445" s="70"/>
      <c r="S445" s="70">
        <v>1</v>
      </c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69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8">
        <v>55</v>
      </c>
      <c r="AQ445" s="55">
        <f>VLOOKUP(E445,'[1]LopHocPhan'!C$2:F$1412,4,FALSE)</f>
        <v>55</v>
      </c>
      <c r="AR445" s="56">
        <f t="shared" si="33"/>
        <v>0</v>
      </c>
      <c r="AS445" s="55"/>
      <c r="AT445" s="55"/>
      <c r="AU445" s="55">
        <f t="shared" si="38"/>
        <v>55</v>
      </c>
      <c r="AV445" s="71" t="s">
        <v>96</v>
      </c>
      <c r="AW445" s="55">
        <v>4</v>
      </c>
      <c r="AX445" s="55" t="s">
        <v>79</v>
      </c>
      <c r="AY445" s="72"/>
      <c r="AZ445" s="72"/>
      <c r="BA445" s="80"/>
      <c r="BB445" s="50"/>
      <c r="BC445" s="70"/>
      <c r="BD445" s="70"/>
      <c r="BE445" s="70"/>
      <c r="BF445" s="70"/>
      <c r="BG445" s="70"/>
      <c r="BH445" s="70"/>
      <c r="BI445" s="46" t="s">
        <v>93</v>
      </c>
      <c r="BJ445" s="70" t="s">
        <v>282</v>
      </c>
      <c r="BK445" s="72" t="s">
        <v>73</v>
      </c>
      <c r="BL445" s="72" t="s">
        <v>74</v>
      </c>
      <c r="BM445" s="49">
        <v>25</v>
      </c>
      <c r="BN445" s="60"/>
      <c r="BO445" s="61">
        <v>48</v>
      </c>
      <c r="BP445" s="61"/>
      <c r="BQ445" s="79"/>
      <c r="BR445" s="62"/>
      <c r="BS445" s="74"/>
      <c r="BT445" s="72" t="s">
        <v>105</v>
      </c>
      <c r="BV445" s="38"/>
    </row>
    <row r="446" spans="1:74" ht="20.25" customHeight="1">
      <c r="A446" s="46">
        <v>23</v>
      </c>
      <c r="B446" s="46">
        <v>713</v>
      </c>
      <c r="C446" s="68" t="s">
        <v>721</v>
      </c>
      <c r="D446" s="49">
        <v>2</v>
      </c>
      <c r="E446" s="49" t="str">
        <f t="shared" si="35"/>
        <v>1306ENTH1511</v>
      </c>
      <c r="F446" s="104" t="s">
        <v>729</v>
      </c>
      <c r="G446" s="70" t="s">
        <v>723</v>
      </c>
      <c r="H446" s="77" t="s">
        <v>66</v>
      </c>
      <c r="I446" s="69" t="s">
        <v>128</v>
      </c>
      <c r="J446" s="53"/>
      <c r="K446" s="53"/>
      <c r="L446" s="46"/>
      <c r="M446" s="69"/>
      <c r="N446" s="46">
        <v>1</v>
      </c>
      <c r="O446" s="46"/>
      <c r="P446" s="70"/>
      <c r="Q446" s="70"/>
      <c r="R446" s="70"/>
      <c r="S446" s="70">
        <v>1</v>
      </c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69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8">
        <v>55</v>
      </c>
      <c r="AQ446" s="55">
        <f>VLOOKUP(E446,'[1]LopHocPhan'!C$2:F$1412,4,FALSE)</f>
        <v>54</v>
      </c>
      <c r="AR446" s="56">
        <f t="shared" si="33"/>
        <v>1</v>
      </c>
      <c r="AS446" s="55"/>
      <c r="AT446" s="55"/>
      <c r="AU446" s="55">
        <f t="shared" si="38"/>
        <v>54</v>
      </c>
      <c r="AV446" s="71" t="s">
        <v>96</v>
      </c>
      <c r="AW446" s="55">
        <v>4</v>
      </c>
      <c r="AX446" s="55" t="s">
        <v>82</v>
      </c>
      <c r="AY446" s="72"/>
      <c r="AZ446" s="72"/>
      <c r="BA446" s="70"/>
      <c r="BB446" s="70"/>
      <c r="BC446" s="70"/>
      <c r="BD446" s="70"/>
      <c r="BE446" s="70"/>
      <c r="BF446" s="70"/>
      <c r="BG446" s="70"/>
      <c r="BH446" s="70"/>
      <c r="BI446" s="46" t="s">
        <v>93</v>
      </c>
      <c r="BJ446" s="70" t="s">
        <v>464</v>
      </c>
      <c r="BK446" s="72" t="s">
        <v>73</v>
      </c>
      <c r="BL446" s="72" t="s">
        <v>74</v>
      </c>
      <c r="BM446" s="49">
        <v>25</v>
      </c>
      <c r="BN446" s="60"/>
      <c r="BO446" s="61">
        <v>48</v>
      </c>
      <c r="BP446" s="61"/>
      <c r="BQ446" s="79"/>
      <c r="BR446" s="62"/>
      <c r="BS446" s="74"/>
      <c r="BT446" s="72" t="s">
        <v>105</v>
      </c>
      <c r="BV446" s="38"/>
    </row>
    <row r="447" spans="1:74" ht="20.25" customHeight="1">
      <c r="A447" s="46">
        <v>24</v>
      </c>
      <c r="B447" s="46">
        <v>714</v>
      </c>
      <c r="C447" s="68" t="s">
        <v>721</v>
      </c>
      <c r="D447" s="49">
        <v>2</v>
      </c>
      <c r="E447" s="49" t="str">
        <f t="shared" si="35"/>
        <v>1307ENTH1511</v>
      </c>
      <c r="F447" s="104" t="s">
        <v>730</v>
      </c>
      <c r="G447" s="70" t="s">
        <v>723</v>
      </c>
      <c r="H447" s="77" t="s">
        <v>66</v>
      </c>
      <c r="I447" s="69" t="s">
        <v>128</v>
      </c>
      <c r="J447" s="53"/>
      <c r="K447" s="53"/>
      <c r="L447" s="46"/>
      <c r="M447" s="69"/>
      <c r="N447" s="46">
        <v>1</v>
      </c>
      <c r="O447" s="46"/>
      <c r="P447" s="70"/>
      <c r="Q447" s="70"/>
      <c r="R447" s="70"/>
      <c r="S447" s="70">
        <v>1</v>
      </c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69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8">
        <v>55</v>
      </c>
      <c r="AQ447" s="55">
        <f>VLOOKUP(E447,'[1]LopHocPhan'!C$2:F$1412,4,FALSE)</f>
        <v>53</v>
      </c>
      <c r="AR447" s="56">
        <f t="shared" si="33"/>
        <v>2</v>
      </c>
      <c r="AS447" s="55"/>
      <c r="AT447" s="55"/>
      <c r="AU447" s="55">
        <f t="shared" si="38"/>
        <v>53</v>
      </c>
      <c r="AV447" s="71" t="s">
        <v>96</v>
      </c>
      <c r="AW447" s="55">
        <v>4</v>
      </c>
      <c r="AX447" s="55" t="s">
        <v>250</v>
      </c>
      <c r="AY447" s="72"/>
      <c r="AZ447" s="72"/>
      <c r="BA447" s="70"/>
      <c r="BB447" s="70"/>
      <c r="BC447" s="70"/>
      <c r="BD447" s="70"/>
      <c r="BE447" s="70"/>
      <c r="BF447" s="70"/>
      <c r="BG447" s="70"/>
      <c r="BH447" s="70"/>
      <c r="BI447" s="46" t="s">
        <v>93</v>
      </c>
      <c r="BJ447" s="70" t="s">
        <v>313</v>
      </c>
      <c r="BK447" s="72" t="s">
        <v>73</v>
      </c>
      <c r="BL447" s="72" t="s">
        <v>74</v>
      </c>
      <c r="BM447" s="49">
        <v>25</v>
      </c>
      <c r="BN447" s="60"/>
      <c r="BO447" s="61">
        <v>48</v>
      </c>
      <c r="BP447" s="61"/>
      <c r="BQ447" s="79"/>
      <c r="BR447" s="62"/>
      <c r="BS447" s="74"/>
      <c r="BT447" s="72" t="s">
        <v>105</v>
      </c>
      <c r="BV447" s="38"/>
    </row>
    <row r="448" spans="1:74" ht="20.25" customHeight="1">
      <c r="A448" s="46">
        <v>25</v>
      </c>
      <c r="B448" s="46">
        <v>715</v>
      </c>
      <c r="C448" s="68" t="s">
        <v>721</v>
      </c>
      <c r="D448" s="49">
        <v>2</v>
      </c>
      <c r="E448" s="49" t="str">
        <f t="shared" si="35"/>
        <v>1308ENTH1511</v>
      </c>
      <c r="F448" s="104" t="s">
        <v>731</v>
      </c>
      <c r="G448" s="70" t="s">
        <v>723</v>
      </c>
      <c r="H448" s="77" t="s">
        <v>66</v>
      </c>
      <c r="I448" s="69" t="s">
        <v>128</v>
      </c>
      <c r="J448" s="53"/>
      <c r="K448" s="53"/>
      <c r="L448" s="46"/>
      <c r="M448" s="69"/>
      <c r="N448" s="46">
        <v>1</v>
      </c>
      <c r="O448" s="46"/>
      <c r="P448" s="70"/>
      <c r="Q448" s="70"/>
      <c r="R448" s="70"/>
      <c r="S448" s="70">
        <v>1</v>
      </c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69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8">
        <v>55</v>
      </c>
      <c r="AQ448" s="55">
        <f>VLOOKUP(E448,'[1]LopHocPhan'!C$2:F$1412,4,FALSE)</f>
        <v>55</v>
      </c>
      <c r="AR448" s="56">
        <f t="shared" si="33"/>
        <v>0</v>
      </c>
      <c r="AS448" s="55"/>
      <c r="AT448" s="55"/>
      <c r="AU448" s="55">
        <f t="shared" si="38"/>
        <v>55</v>
      </c>
      <c r="AV448" s="71" t="s">
        <v>96</v>
      </c>
      <c r="AW448" s="55">
        <v>4</v>
      </c>
      <c r="AX448" s="55" t="s">
        <v>186</v>
      </c>
      <c r="AY448" s="72"/>
      <c r="AZ448" s="72"/>
      <c r="BA448" s="70"/>
      <c r="BB448" s="70"/>
      <c r="BC448" s="70"/>
      <c r="BD448" s="70"/>
      <c r="BE448" s="70"/>
      <c r="BF448" s="70"/>
      <c r="BG448" s="70"/>
      <c r="BH448" s="70"/>
      <c r="BI448" s="46" t="s">
        <v>93</v>
      </c>
      <c r="BJ448" s="70" t="s">
        <v>465</v>
      </c>
      <c r="BK448" s="72" t="s">
        <v>73</v>
      </c>
      <c r="BL448" s="72" t="s">
        <v>74</v>
      </c>
      <c r="BM448" s="49">
        <v>25</v>
      </c>
      <c r="BN448" s="60"/>
      <c r="BO448" s="61">
        <v>48</v>
      </c>
      <c r="BP448" s="61"/>
      <c r="BQ448" s="79"/>
      <c r="BR448" s="62"/>
      <c r="BS448" s="74"/>
      <c r="BT448" s="72" t="s">
        <v>105</v>
      </c>
      <c r="BV448" s="38"/>
    </row>
    <row r="449" spans="1:74" ht="20.25" customHeight="1">
      <c r="A449" s="46">
        <v>26</v>
      </c>
      <c r="B449" s="46">
        <v>716</v>
      </c>
      <c r="C449" s="68" t="s">
        <v>721</v>
      </c>
      <c r="D449" s="49">
        <v>2</v>
      </c>
      <c r="E449" s="49" t="str">
        <f t="shared" si="35"/>
        <v>1309ENTH1511</v>
      </c>
      <c r="F449" s="104" t="s">
        <v>732</v>
      </c>
      <c r="G449" s="70" t="s">
        <v>723</v>
      </c>
      <c r="H449" s="77" t="s">
        <v>66</v>
      </c>
      <c r="I449" s="69" t="s">
        <v>128</v>
      </c>
      <c r="J449" s="53"/>
      <c r="K449" s="53"/>
      <c r="L449" s="46"/>
      <c r="M449" s="69"/>
      <c r="N449" s="46">
        <v>1</v>
      </c>
      <c r="O449" s="46"/>
      <c r="P449" s="70"/>
      <c r="Q449" s="70"/>
      <c r="R449" s="70"/>
      <c r="S449" s="70">
        <v>1</v>
      </c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69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8">
        <v>55</v>
      </c>
      <c r="AQ449" s="55">
        <f>VLOOKUP(E449,'[1]LopHocPhan'!C$2:F$1412,4,FALSE)</f>
        <v>49</v>
      </c>
      <c r="AR449" s="56">
        <f t="shared" si="33"/>
        <v>6</v>
      </c>
      <c r="AS449" s="55"/>
      <c r="AT449" s="55"/>
      <c r="AU449" s="55">
        <f t="shared" si="38"/>
        <v>49</v>
      </c>
      <c r="AV449" s="71" t="s">
        <v>96</v>
      </c>
      <c r="AW449" s="55">
        <v>4</v>
      </c>
      <c r="AX449" s="55" t="s">
        <v>124</v>
      </c>
      <c r="AY449" s="72"/>
      <c r="AZ449" s="72"/>
      <c r="BA449" s="70"/>
      <c r="BB449" s="70"/>
      <c r="BC449" s="70"/>
      <c r="BD449" s="70"/>
      <c r="BE449" s="70"/>
      <c r="BF449" s="70"/>
      <c r="BG449" s="70"/>
      <c r="BH449" s="70"/>
      <c r="BI449" s="46" t="s">
        <v>93</v>
      </c>
      <c r="BJ449" s="70" t="s">
        <v>189</v>
      </c>
      <c r="BK449" s="72" t="s">
        <v>73</v>
      </c>
      <c r="BL449" s="72" t="s">
        <v>74</v>
      </c>
      <c r="BM449" s="49">
        <v>25</v>
      </c>
      <c r="BN449" s="60"/>
      <c r="BO449" s="61">
        <v>48</v>
      </c>
      <c r="BP449" s="61"/>
      <c r="BQ449" s="79"/>
      <c r="BR449" s="62"/>
      <c r="BS449" s="74"/>
      <c r="BT449" s="72" t="s">
        <v>105</v>
      </c>
      <c r="BV449" s="38"/>
    </row>
    <row r="450" spans="1:74" ht="20.25" customHeight="1">
      <c r="A450" s="46">
        <v>27</v>
      </c>
      <c r="B450" s="46">
        <v>717</v>
      </c>
      <c r="C450" s="68" t="s">
        <v>721</v>
      </c>
      <c r="D450" s="49">
        <v>2</v>
      </c>
      <c r="E450" s="49" t="str">
        <f t="shared" si="35"/>
        <v>1310ENTH1511</v>
      </c>
      <c r="F450" s="104" t="s">
        <v>733</v>
      </c>
      <c r="G450" s="70" t="s">
        <v>723</v>
      </c>
      <c r="H450" s="77" t="s">
        <v>66</v>
      </c>
      <c r="I450" s="69" t="s">
        <v>128</v>
      </c>
      <c r="J450" s="53"/>
      <c r="K450" s="53"/>
      <c r="L450" s="46"/>
      <c r="M450" s="69"/>
      <c r="N450" s="46">
        <v>1</v>
      </c>
      <c r="O450" s="46"/>
      <c r="P450" s="70"/>
      <c r="Q450" s="70"/>
      <c r="R450" s="70"/>
      <c r="S450" s="70">
        <v>1</v>
      </c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69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8">
        <v>55</v>
      </c>
      <c r="AQ450" s="55">
        <f>VLOOKUP(E450,'[1]LopHocPhan'!C$2:F$1412,4,FALSE)</f>
        <v>50</v>
      </c>
      <c r="AR450" s="56">
        <f t="shared" si="33"/>
        <v>5</v>
      </c>
      <c r="AS450" s="55"/>
      <c r="AT450" s="55"/>
      <c r="AU450" s="55">
        <f t="shared" si="38"/>
        <v>50</v>
      </c>
      <c r="AV450" s="71" t="s">
        <v>96</v>
      </c>
      <c r="AW450" s="55">
        <v>4</v>
      </c>
      <c r="AX450" s="55" t="s">
        <v>125</v>
      </c>
      <c r="AY450" s="72"/>
      <c r="AZ450" s="72"/>
      <c r="BA450" s="70"/>
      <c r="BB450" s="70"/>
      <c r="BC450" s="70"/>
      <c r="BD450" s="70"/>
      <c r="BE450" s="70"/>
      <c r="BF450" s="70"/>
      <c r="BG450" s="70"/>
      <c r="BH450" s="70"/>
      <c r="BI450" s="46" t="s">
        <v>93</v>
      </c>
      <c r="BJ450" s="70" t="s">
        <v>190</v>
      </c>
      <c r="BK450" s="72" t="s">
        <v>73</v>
      </c>
      <c r="BL450" s="72" t="s">
        <v>74</v>
      </c>
      <c r="BM450" s="49">
        <v>25</v>
      </c>
      <c r="BN450" s="60"/>
      <c r="BO450" s="61">
        <v>48</v>
      </c>
      <c r="BP450" s="61"/>
      <c r="BQ450" s="79"/>
      <c r="BR450" s="62"/>
      <c r="BS450" s="74"/>
      <c r="BT450" s="72" t="s">
        <v>105</v>
      </c>
      <c r="BV450" s="38"/>
    </row>
    <row r="451" spans="1:74" ht="20.25" customHeight="1">
      <c r="A451" s="46">
        <v>28</v>
      </c>
      <c r="B451" s="46">
        <v>736</v>
      </c>
      <c r="C451" s="68" t="s">
        <v>721</v>
      </c>
      <c r="D451" s="49">
        <v>2</v>
      </c>
      <c r="E451" s="49" t="str">
        <f t="shared" si="35"/>
        <v>1311ENTH1511</v>
      </c>
      <c r="F451" s="104" t="s">
        <v>734</v>
      </c>
      <c r="G451" s="70" t="s">
        <v>723</v>
      </c>
      <c r="H451" s="77" t="s">
        <v>66</v>
      </c>
      <c r="I451" s="69" t="s">
        <v>451</v>
      </c>
      <c r="J451" s="53"/>
      <c r="K451" s="53"/>
      <c r="L451" s="46"/>
      <c r="M451" s="69"/>
      <c r="N451" s="46">
        <v>1</v>
      </c>
      <c r="O451" s="46"/>
      <c r="P451" s="70"/>
      <c r="Q451" s="70"/>
      <c r="R451" s="70"/>
      <c r="S451" s="70"/>
      <c r="T451" s="70"/>
      <c r="U451" s="70"/>
      <c r="V451" s="70"/>
      <c r="W451" s="70">
        <v>1</v>
      </c>
      <c r="X451" s="70"/>
      <c r="Y451" s="70"/>
      <c r="Z451" s="70"/>
      <c r="AA451" s="70"/>
      <c r="AB451" s="70"/>
      <c r="AC451" s="70"/>
      <c r="AD451" s="70"/>
      <c r="AE451" s="69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8">
        <v>55</v>
      </c>
      <c r="AQ451" s="55">
        <f>VLOOKUP(E451,'[1]LopHocPhan'!C$2:F$1412,4,FALSE)</f>
        <v>55</v>
      </c>
      <c r="AR451" s="56">
        <f t="shared" si="33"/>
        <v>0</v>
      </c>
      <c r="AS451" s="55"/>
      <c r="AT451" s="55"/>
      <c r="AU451" s="55">
        <f t="shared" si="38"/>
        <v>55</v>
      </c>
      <c r="AV451" s="71" t="s">
        <v>163</v>
      </c>
      <c r="AW451" s="55">
        <v>2</v>
      </c>
      <c r="AX451" s="55" t="s">
        <v>124</v>
      </c>
      <c r="AY451" s="72"/>
      <c r="AZ451" s="72"/>
      <c r="BA451" s="70"/>
      <c r="BB451" s="70"/>
      <c r="BC451" s="70"/>
      <c r="BD451" s="70"/>
      <c r="BE451" s="46" t="s">
        <v>71</v>
      </c>
      <c r="BF451" s="70" t="s">
        <v>465</v>
      </c>
      <c r="BG451" s="70"/>
      <c r="BH451" s="70"/>
      <c r="BI451" s="70"/>
      <c r="BJ451" s="70"/>
      <c r="BK451" s="72" t="s">
        <v>73</v>
      </c>
      <c r="BL451" s="72" t="s">
        <v>74</v>
      </c>
      <c r="BM451" s="49">
        <v>25</v>
      </c>
      <c r="BN451" s="60"/>
      <c r="BO451" s="61">
        <v>48</v>
      </c>
      <c r="BP451" s="61"/>
      <c r="BQ451" s="79"/>
      <c r="BR451" s="62"/>
      <c r="BS451" s="74"/>
      <c r="BT451" s="72" t="s">
        <v>105</v>
      </c>
      <c r="BV451" s="38"/>
    </row>
    <row r="452" spans="1:74" ht="20.25" customHeight="1">
      <c r="A452" s="46">
        <v>29</v>
      </c>
      <c r="B452" s="46">
        <v>737</v>
      </c>
      <c r="C452" s="68" t="s">
        <v>721</v>
      </c>
      <c r="D452" s="49">
        <v>2</v>
      </c>
      <c r="E452" s="49" t="str">
        <f t="shared" si="35"/>
        <v>1312ENTH1511</v>
      </c>
      <c r="F452" s="104" t="s">
        <v>735</v>
      </c>
      <c r="G452" s="70" t="s">
        <v>723</v>
      </c>
      <c r="H452" s="77" t="s">
        <v>66</v>
      </c>
      <c r="I452" s="69" t="s">
        <v>451</v>
      </c>
      <c r="J452" s="53"/>
      <c r="K452" s="53"/>
      <c r="L452" s="46"/>
      <c r="M452" s="69"/>
      <c r="N452" s="46">
        <v>1</v>
      </c>
      <c r="O452" s="46"/>
      <c r="P452" s="70"/>
      <c r="Q452" s="70"/>
      <c r="R452" s="70"/>
      <c r="S452" s="70"/>
      <c r="T452" s="70"/>
      <c r="U452" s="70"/>
      <c r="V452" s="70"/>
      <c r="W452" s="70">
        <v>1</v>
      </c>
      <c r="X452" s="70"/>
      <c r="Y452" s="70"/>
      <c r="Z452" s="70"/>
      <c r="AA452" s="70"/>
      <c r="AB452" s="70"/>
      <c r="AC452" s="70"/>
      <c r="AD452" s="70"/>
      <c r="AE452" s="69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8">
        <v>55</v>
      </c>
      <c r="AQ452" s="55">
        <f>VLOOKUP(E452,'[1]LopHocPhan'!C$2:F$1412,4,FALSE)</f>
        <v>55</v>
      </c>
      <c r="AR452" s="56">
        <f t="shared" si="33"/>
        <v>0</v>
      </c>
      <c r="AS452" s="55"/>
      <c r="AT452" s="55"/>
      <c r="AU452" s="55">
        <f t="shared" si="38"/>
        <v>55</v>
      </c>
      <c r="AV452" s="71" t="s">
        <v>163</v>
      </c>
      <c r="AW452" s="55">
        <v>2</v>
      </c>
      <c r="AX452" s="55" t="s">
        <v>125</v>
      </c>
      <c r="AY452" s="72"/>
      <c r="AZ452" s="72"/>
      <c r="BA452" s="70"/>
      <c r="BB452" s="70"/>
      <c r="BC452" s="70"/>
      <c r="BD452" s="70"/>
      <c r="BE452" s="46" t="s">
        <v>71</v>
      </c>
      <c r="BF452" s="70" t="s">
        <v>189</v>
      </c>
      <c r="BG452" s="70"/>
      <c r="BH452" s="70"/>
      <c r="BI452" s="70"/>
      <c r="BJ452" s="70"/>
      <c r="BK452" s="72" t="s">
        <v>73</v>
      </c>
      <c r="BL452" s="72" t="s">
        <v>74</v>
      </c>
      <c r="BM452" s="49">
        <v>25</v>
      </c>
      <c r="BN452" s="60"/>
      <c r="BO452" s="61">
        <v>48</v>
      </c>
      <c r="BP452" s="61"/>
      <c r="BQ452" s="79"/>
      <c r="BR452" s="62"/>
      <c r="BS452" s="74"/>
      <c r="BT452" s="72" t="s">
        <v>105</v>
      </c>
      <c r="BV452" s="38"/>
    </row>
    <row r="453" spans="1:74" ht="20.25" customHeight="1">
      <c r="A453" s="46">
        <v>30</v>
      </c>
      <c r="B453" s="46">
        <v>738</v>
      </c>
      <c r="C453" s="68" t="s">
        <v>721</v>
      </c>
      <c r="D453" s="49">
        <v>2</v>
      </c>
      <c r="E453" s="49" t="str">
        <f t="shared" si="35"/>
        <v>1313ENTH1511</v>
      </c>
      <c r="F453" s="104" t="s">
        <v>736</v>
      </c>
      <c r="G453" s="70" t="s">
        <v>723</v>
      </c>
      <c r="H453" s="77" t="s">
        <v>66</v>
      </c>
      <c r="I453" s="69" t="s">
        <v>451</v>
      </c>
      <c r="J453" s="53"/>
      <c r="K453" s="53"/>
      <c r="L453" s="46"/>
      <c r="M453" s="69"/>
      <c r="N453" s="46">
        <v>1</v>
      </c>
      <c r="O453" s="46"/>
      <c r="P453" s="70"/>
      <c r="Q453" s="70"/>
      <c r="R453" s="70"/>
      <c r="S453" s="70"/>
      <c r="T453" s="70"/>
      <c r="U453" s="70"/>
      <c r="V453" s="70"/>
      <c r="W453" s="70">
        <v>1</v>
      </c>
      <c r="X453" s="70"/>
      <c r="Y453" s="70"/>
      <c r="Z453" s="70"/>
      <c r="AA453" s="70"/>
      <c r="AB453" s="70"/>
      <c r="AC453" s="70"/>
      <c r="AD453" s="70"/>
      <c r="AE453" s="69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8">
        <v>55</v>
      </c>
      <c r="AQ453" s="55">
        <f>VLOOKUP(E453,'[1]LopHocPhan'!C$2:F$1412,4,FALSE)</f>
        <v>55</v>
      </c>
      <c r="AR453" s="56">
        <f t="shared" si="33"/>
        <v>0</v>
      </c>
      <c r="AS453" s="55"/>
      <c r="AT453" s="55"/>
      <c r="AU453" s="55">
        <f t="shared" si="38"/>
        <v>55</v>
      </c>
      <c r="AV453" s="71" t="s">
        <v>163</v>
      </c>
      <c r="AW453" s="55">
        <v>2</v>
      </c>
      <c r="AX453" s="55" t="s">
        <v>86</v>
      </c>
      <c r="AY453" s="72"/>
      <c r="AZ453" s="72"/>
      <c r="BA453" s="70"/>
      <c r="BB453" s="70"/>
      <c r="BC453" s="70"/>
      <c r="BD453" s="70"/>
      <c r="BE453" s="46" t="s">
        <v>71</v>
      </c>
      <c r="BF453" s="70" t="s">
        <v>190</v>
      </c>
      <c r="BG453" s="70"/>
      <c r="BH453" s="70"/>
      <c r="BI453" s="70"/>
      <c r="BJ453" s="70"/>
      <c r="BK453" s="72" t="s">
        <v>73</v>
      </c>
      <c r="BL453" s="72" t="s">
        <v>74</v>
      </c>
      <c r="BM453" s="49">
        <v>25</v>
      </c>
      <c r="BN453" s="60"/>
      <c r="BO453" s="61">
        <v>48</v>
      </c>
      <c r="BP453" s="61"/>
      <c r="BQ453" s="79"/>
      <c r="BR453" s="62"/>
      <c r="BS453" s="74"/>
      <c r="BT453" s="72" t="s">
        <v>105</v>
      </c>
      <c r="BV453" s="38"/>
    </row>
    <row r="454" spans="1:74" ht="20.25" customHeight="1">
      <c r="A454" s="46">
        <v>31</v>
      </c>
      <c r="B454" s="46">
        <v>739</v>
      </c>
      <c r="C454" s="68" t="s">
        <v>721</v>
      </c>
      <c r="D454" s="49">
        <v>2</v>
      </c>
      <c r="E454" s="49" t="str">
        <f t="shared" si="35"/>
        <v>1314ENTH1511</v>
      </c>
      <c r="F454" s="104" t="s">
        <v>737</v>
      </c>
      <c r="G454" s="70" t="s">
        <v>723</v>
      </c>
      <c r="H454" s="77" t="s">
        <v>66</v>
      </c>
      <c r="I454" s="69" t="s">
        <v>451</v>
      </c>
      <c r="J454" s="53"/>
      <c r="K454" s="53"/>
      <c r="L454" s="46"/>
      <c r="M454" s="69"/>
      <c r="N454" s="46">
        <v>1</v>
      </c>
      <c r="O454" s="46"/>
      <c r="P454" s="70"/>
      <c r="Q454" s="70"/>
      <c r="R454" s="70"/>
      <c r="S454" s="70"/>
      <c r="T454" s="70"/>
      <c r="U454" s="70"/>
      <c r="V454" s="70"/>
      <c r="W454" s="70">
        <v>1</v>
      </c>
      <c r="X454" s="70"/>
      <c r="Y454" s="70"/>
      <c r="Z454" s="70"/>
      <c r="AA454" s="70"/>
      <c r="AB454" s="70"/>
      <c r="AC454" s="70"/>
      <c r="AD454" s="70"/>
      <c r="AE454" s="69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8">
        <v>55</v>
      </c>
      <c r="AQ454" s="55">
        <f>VLOOKUP(E454,'[1]LopHocPhan'!C$2:F$1412,4,FALSE)</f>
        <v>54</v>
      </c>
      <c r="AR454" s="56">
        <f t="shared" si="33"/>
        <v>1</v>
      </c>
      <c r="AS454" s="55"/>
      <c r="AT454" s="55"/>
      <c r="AU454" s="55">
        <f t="shared" si="38"/>
        <v>54</v>
      </c>
      <c r="AV454" s="71" t="s">
        <v>163</v>
      </c>
      <c r="AW454" s="55">
        <v>2</v>
      </c>
      <c r="AX454" s="55" t="s">
        <v>94</v>
      </c>
      <c r="AY454" s="72"/>
      <c r="AZ454" s="72"/>
      <c r="BA454" s="70"/>
      <c r="BB454" s="70"/>
      <c r="BC454" s="70"/>
      <c r="BD454" s="70"/>
      <c r="BE454" s="46" t="s">
        <v>71</v>
      </c>
      <c r="BF454" s="70" t="s">
        <v>282</v>
      </c>
      <c r="BG454" s="70"/>
      <c r="BH454" s="70"/>
      <c r="BI454" s="70"/>
      <c r="BJ454" s="70"/>
      <c r="BK454" s="72" t="s">
        <v>73</v>
      </c>
      <c r="BL454" s="72" t="s">
        <v>74</v>
      </c>
      <c r="BM454" s="49">
        <v>25</v>
      </c>
      <c r="BN454" s="60"/>
      <c r="BO454" s="61">
        <v>48</v>
      </c>
      <c r="BP454" s="61"/>
      <c r="BQ454" s="79"/>
      <c r="BR454" s="62"/>
      <c r="BS454" s="74"/>
      <c r="BT454" s="72" t="s">
        <v>105</v>
      </c>
      <c r="BV454" s="38"/>
    </row>
    <row r="455" spans="1:74" ht="20.25" customHeight="1">
      <c r="A455" s="46">
        <v>32</v>
      </c>
      <c r="B455" s="46">
        <v>740</v>
      </c>
      <c r="C455" s="68" t="s">
        <v>721</v>
      </c>
      <c r="D455" s="49">
        <v>2</v>
      </c>
      <c r="E455" s="49" t="str">
        <f t="shared" si="35"/>
        <v>1315ENTH1511</v>
      </c>
      <c r="F455" s="104" t="s">
        <v>738</v>
      </c>
      <c r="G455" s="70" t="s">
        <v>723</v>
      </c>
      <c r="H455" s="77" t="s">
        <v>66</v>
      </c>
      <c r="I455" s="69" t="s">
        <v>451</v>
      </c>
      <c r="J455" s="53"/>
      <c r="K455" s="53"/>
      <c r="L455" s="46"/>
      <c r="M455" s="69"/>
      <c r="N455" s="46">
        <v>1</v>
      </c>
      <c r="O455" s="46"/>
      <c r="P455" s="70"/>
      <c r="Q455" s="70"/>
      <c r="R455" s="70"/>
      <c r="S455" s="70"/>
      <c r="T455" s="70"/>
      <c r="U455" s="70"/>
      <c r="V455" s="70"/>
      <c r="W455" s="70">
        <v>1</v>
      </c>
      <c r="X455" s="70"/>
      <c r="Y455" s="70"/>
      <c r="Z455" s="70"/>
      <c r="AA455" s="70"/>
      <c r="AB455" s="70"/>
      <c r="AC455" s="70"/>
      <c r="AD455" s="70"/>
      <c r="AE455" s="69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8">
        <v>55</v>
      </c>
      <c r="AQ455" s="55">
        <f>VLOOKUP(E455,'[1]LopHocPhan'!C$2:F$1412,4,FALSE)</f>
        <v>35</v>
      </c>
      <c r="AR455" s="56">
        <f t="shared" si="33"/>
        <v>20</v>
      </c>
      <c r="AS455" s="55"/>
      <c r="AT455" s="55"/>
      <c r="AU455" s="55">
        <f t="shared" si="38"/>
        <v>35</v>
      </c>
      <c r="AV455" s="71" t="s">
        <v>163</v>
      </c>
      <c r="AW455" s="55">
        <v>2</v>
      </c>
      <c r="AX455" s="55" t="s">
        <v>99</v>
      </c>
      <c r="AY455" s="72"/>
      <c r="AZ455" s="72"/>
      <c r="BA455" s="70"/>
      <c r="BB455" s="70"/>
      <c r="BC455" s="70"/>
      <c r="BD455" s="70"/>
      <c r="BE455" s="46" t="s">
        <v>71</v>
      </c>
      <c r="BF455" s="70" t="s">
        <v>120</v>
      </c>
      <c r="BG455" s="70"/>
      <c r="BH455" s="70"/>
      <c r="BI455" s="70"/>
      <c r="BJ455" s="70"/>
      <c r="BK455" s="72" t="s">
        <v>73</v>
      </c>
      <c r="BL455" s="72" t="s">
        <v>74</v>
      </c>
      <c r="BM455" s="49">
        <v>25</v>
      </c>
      <c r="BN455" s="60"/>
      <c r="BO455" s="61">
        <v>48</v>
      </c>
      <c r="BP455" s="61"/>
      <c r="BQ455" s="79"/>
      <c r="BR455" s="62"/>
      <c r="BS455" s="74"/>
      <c r="BT455" s="72" t="s">
        <v>105</v>
      </c>
      <c r="BV455" s="38"/>
    </row>
    <row r="456" spans="1:74" ht="20.25" customHeight="1">
      <c r="A456" s="46">
        <v>33</v>
      </c>
      <c r="B456" s="46">
        <v>752</v>
      </c>
      <c r="C456" s="68" t="s">
        <v>739</v>
      </c>
      <c r="D456" s="49">
        <v>2</v>
      </c>
      <c r="E456" s="49" t="str">
        <f t="shared" si="35"/>
        <v>1316ENTH1511</v>
      </c>
      <c r="F456" s="104" t="s">
        <v>740</v>
      </c>
      <c r="G456" s="69" t="s">
        <v>723</v>
      </c>
      <c r="H456" s="77" t="s">
        <v>66</v>
      </c>
      <c r="I456" s="69" t="s">
        <v>507</v>
      </c>
      <c r="J456" s="53"/>
      <c r="K456" s="53"/>
      <c r="L456" s="46"/>
      <c r="M456" s="69"/>
      <c r="N456" s="46">
        <v>1</v>
      </c>
      <c r="O456" s="46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>
        <v>1</v>
      </c>
      <c r="AE456" s="69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8">
        <v>60</v>
      </c>
      <c r="AQ456" s="55">
        <f>VLOOKUP(E456,'[1]LopHocPhan'!C$2:F$1412,4,FALSE)</f>
        <v>60</v>
      </c>
      <c r="AR456" s="56">
        <f t="shared" si="33"/>
        <v>0</v>
      </c>
      <c r="AS456" s="55"/>
      <c r="AT456" s="55"/>
      <c r="AU456" s="55">
        <f t="shared" si="38"/>
        <v>60</v>
      </c>
      <c r="AV456" s="71" t="s">
        <v>157</v>
      </c>
      <c r="AW456" s="55">
        <v>1</v>
      </c>
      <c r="AX456" s="55" t="s">
        <v>94</v>
      </c>
      <c r="AY456" s="58"/>
      <c r="AZ456" s="72"/>
      <c r="BA456" s="46" t="s">
        <v>115</v>
      </c>
      <c r="BB456" s="70" t="s">
        <v>473</v>
      </c>
      <c r="BC456" s="70"/>
      <c r="BD456" s="70"/>
      <c r="BE456" s="70"/>
      <c r="BF456" s="70"/>
      <c r="BG456" s="70"/>
      <c r="BH456" s="70"/>
      <c r="BI456" s="70"/>
      <c r="BJ456" s="70"/>
      <c r="BK456" s="72" t="s">
        <v>73</v>
      </c>
      <c r="BL456" s="58" t="s">
        <v>633</v>
      </c>
      <c r="BM456" s="49">
        <v>25</v>
      </c>
      <c r="BN456" s="60" t="s">
        <v>168</v>
      </c>
      <c r="BO456" s="61">
        <v>48</v>
      </c>
      <c r="BP456" s="61"/>
      <c r="BQ456" s="79"/>
      <c r="BR456" s="62"/>
      <c r="BS456" s="74"/>
      <c r="BT456" s="72" t="s">
        <v>105</v>
      </c>
      <c r="BV456" s="38"/>
    </row>
    <row r="457" spans="1:74" ht="20.25" customHeight="1">
      <c r="A457" s="46">
        <v>34</v>
      </c>
      <c r="B457" s="46">
        <v>753</v>
      </c>
      <c r="C457" s="68" t="s">
        <v>739</v>
      </c>
      <c r="D457" s="49">
        <v>2</v>
      </c>
      <c r="E457" s="49" t="str">
        <f t="shared" si="35"/>
        <v>1317ENTH1511</v>
      </c>
      <c r="F457" s="104" t="s">
        <v>741</v>
      </c>
      <c r="G457" s="69" t="s">
        <v>723</v>
      </c>
      <c r="H457" s="77" t="s">
        <v>66</v>
      </c>
      <c r="I457" s="69" t="s">
        <v>507</v>
      </c>
      <c r="J457" s="53"/>
      <c r="K457" s="53"/>
      <c r="L457" s="46"/>
      <c r="M457" s="69"/>
      <c r="N457" s="46">
        <v>1</v>
      </c>
      <c r="O457" s="46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>
        <v>1</v>
      </c>
      <c r="AE457" s="69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8">
        <v>60</v>
      </c>
      <c r="AQ457" s="55">
        <f>VLOOKUP(E457,'[1]LopHocPhan'!C$2:F$1412,4,FALSE)</f>
        <v>59</v>
      </c>
      <c r="AR457" s="56">
        <f aca="true" t="shared" si="39" ref="AR457:AR466">AP457-AQ457</f>
        <v>1</v>
      </c>
      <c r="AS457" s="55"/>
      <c r="AT457" s="55"/>
      <c r="AU457" s="55">
        <f t="shared" si="38"/>
        <v>59</v>
      </c>
      <c r="AV457" s="71" t="s">
        <v>157</v>
      </c>
      <c r="AW457" s="55">
        <v>1</v>
      </c>
      <c r="AX457" s="55" t="s">
        <v>99</v>
      </c>
      <c r="AY457" s="58"/>
      <c r="AZ457" s="72"/>
      <c r="BA457" s="46" t="s">
        <v>115</v>
      </c>
      <c r="BB457" s="70" t="s">
        <v>199</v>
      </c>
      <c r="BC457" s="70"/>
      <c r="BD457" s="70"/>
      <c r="BE457" s="70"/>
      <c r="BF457" s="70"/>
      <c r="BG457" s="70"/>
      <c r="BH457" s="70"/>
      <c r="BI457" s="70"/>
      <c r="BJ457" s="70"/>
      <c r="BK457" s="72" t="s">
        <v>73</v>
      </c>
      <c r="BL457" s="58" t="s">
        <v>633</v>
      </c>
      <c r="BM457" s="49">
        <v>25</v>
      </c>
      <c r="BN457" s="60" t="s">
        <v>168</v>
      </c>
      <c r="BO457" s="61">
        <v>48</v>
      </c>
      <c r="BP457" s="61"/>
      <c r="BQ457" s="79"/>
      <c r="BR457" s="62"/>
      <c r="BS457" s="74"/>
      <c r="BT457" s="72" t="s">
        <v>105</v>
      </c>
      <c r="BV457" s="38"/>
    </row>
    <row r="458" spans="1:74" ht="20.25" customHeight="1">
      <c r="A458" s="46">
        <v>35</v>
      </c>
      <c r="B458" s="46">
        <v>754</v>
      </c>
      <c r="C458" s="68" t="s">
        <v>739</v>
      </c>
      <c r="D458" s="49">
        <v>2</v>
      </c>
      <c r="E458" s="49" t="str">
        <f aca="true" t="shared" si="40" ref="E458:E521">F458&amp;G458</f>
        <v>1318ENTH1511</v>
      </c>
      <c r="F458" s="104" t="s">
        <v>742</v>
      </c>
      <c r="G458" s="69" t="s">
        <v>723</v>
      </c>
      <c r="H458" s="77" t="s">
        <v>66</v>
      </c>
      <c r="I458" s="69" t="s">
        <v>507</v>
      </c>
      <c r="J458" s="53"/>
      <c r="K458" s="53"/>
      <c r="L458" s="46"/>
      <c r="M458" s="69"/>
      <c r="N458" s="46">
        <v>1</v>
      </c>
      <c r="O458" s="46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>
        <v>1</v>
      </c>
      <c r="AE458" s="69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8">
        <v>60</v>
      </c>
      <c r="AQ458" s="55">
        <f>VLOOKUP(E458,'[1]LopHocPhan'!C$2:F$1412,4,FALSE)</f>
        <v>57</v>
      </c>
      <c r="AR458" s="56">
        <f t="shared" si="39"/>
        <v>3</v>
      </c>
      <c r="AS458" s="55"/>
      <c r="AT458" s="55"/>
      <c r="AU458" s="55">
        <f t="shared" si="38"/>
        <v>57</v>
      </c>
      <c r="AV458" s="71" t="s">
        <v>157</v>
      </c>
      <c r="AW458" s="55">
        <v>1</v>
      </c>
      <c r="AX458" s="55" t="s">
        <v>104</v>
      </c>
      <c r="AY458" s="58"/>
      <c r="AZ458" s="72"/>
      <c r="BA458" s="46" t="s">
        <v>115</v>
      </c>
      <c r="BB458" s="70" t="s">
        <v>164</v>
      </c>
      <c r="BC458" s="70"/>
      <c r="BD458" s="70"/>
      <c r="BE458" s="70"/>
      <c r="BF458" s="70"/>
      <c r="BG458" s="70"/>
      <c r="BH458" s="70"/>
      <c r="BI458" s="70"/>
      <c r="BJ458" s="70"/>
      <c r="BK458" s="72" t="s">
        <v>73</v>
      </c>
      <c r="BL458" s="58" t="s">
        <v>633</v>
      </c>
      <c r="BM458" s="49">
        <v>25</v>
      </c>
      <c r="BN458" s="60" t="s">
        <v>168</v>
      </c>
      <c r="BO458" s="61">
        <v>48</v>
      </c>
      <c r="BP458" s="61"/>
      <c r="BQ458" s="79"/>
      <c r="BR458" s="62"/>
      <c r="BS458" s="74"/>
      <c r="BT458" s="72" t="s">
        <v>105</v>
      </c>
      <c r="BV458" s="38"/>
    </row>
    <row r="459" spans="1:74" ht="20.25" customHeight="1">
      <c r="A459" s="46">
        <v>36</v>
      </c>
      <c r="B459" s="46">
        <v>755</v>
      </c>
      <c r="C459" s="68" t="s">
        <v>739</v>
      </c>
      <c r="D459" s="49">
        <v>2</v>
      </c>
      <c r="E459" s="49" t="str">
        <f t="shared" si="40"/>
        <v>1319ENTH1511</v>
      </c>
      <c r="F459" s="104" t="s">
        <v>743</v>
      </c>
      <c r="G459" s="69" t="s">
        <v>723</v>
      </c>
      <c r="H459" s="77" t="s">
        <v>66</v>
      </c>
      <c r="I459" s="69" t="s">
        <v>507</v>
      </c>
      <c r="J459" s="53"/>
      <c r="K459" s="53"/>
      <c r="L459" s="46"/>
      <c r="M459" s="69"/>
      <c r="N459" s="46">
        <v>1</v>
      </c>
      <c r="O459" s="46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>
        <v>1</v>
      </c>
      <c r="AE459" s="69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8">
        <v>55</v>
      </c>
      <c r="AQ459" s="55">
        <f>VLOOKUP(E459,'[1]LopHocPhan'!C$2:F$1412,4,FALSE)</f>
        <v>53</v>
      </c>
      <c r="AR459" s="56">
        <f t="shared" si="39"/>
        <v>2</v>
      </c>
      <c r="AS459" s="55"/>
      <c r="AT459" s="55"/>
      <c r="AU459" s="55">
        <f t="shared" si="38"/>
        <v>53</v>
      </c>
      <c r="AV459" s="71" t="s">
        <v>157</v>
      </c>
      <c r="AW459" s="55">
        <v>1</v>
      </c>
      <c r="AX459" s="55" t="s">
        <v>108</v>
      </c>
      <c r="AY459" s="58"/>
      <c r="AZ459" s="72"/>
      <c r="BA459" s="46" t="s">
        <v>115</v>
      </c>
      <c r="BB459" s="70" t="s">
        <v>201</v>
      </c>
      <c r="BC459" s="70"/>
      <c r="BD459" s="70"/>
      <c r="BE459" s="70"/>
      <c r="BF459" s="70"/>
      <c r="BG459" s="70"/>
      <c r="BH459" s="70"/>
      <c r="BI459" s="70"/>
      <c r="BJ459" s="70"/>
      <c r="BK459" s="72" t="s">
        <v>73</v>
      </c>
      <c r="BL459" s="58" t="s">
        <v>633</v>
      </c>
      <c r="BM459" s="49">
        <v>25</v>
      </c>
      <c r="BN459" s="60"/>
      <c r="BO459" s="61">
        <v>48</v>
      </c>
      <c r="BP459" s="61"/>
      <c r="BQ459" s="79"/>
      <c r="BR459" s="62"/>
      <c r="BS459" s="74"/>
      <c r="BT459" s="72" t="s">
        <v>105</v>
      </c>
      <c r="BV459" s="38"/>
    </row>
    <row r="460" spans="1:74" ht="20.25" customHeight="1">
      <c r="A460" s="46">
        <v>37</v>
      </c>
      <c r="B460" s="46">
        <v>768</v>
      </c>
      <c r="C460" s="68" t="s">
        <v>739</v>
      </c>
      <c r="D460" s="49">
        <v>2</v>
      </c>
      <c r="E460" s="49" t="str">
        <f t="shared" si="40"/>
        <v>1320ENTH1511</v>
      </c>
      <c r="F460" s="104" t="s">
        <v>744</v>
      </c>
      <c r="G460" s="69" t="s">
        <v>723</v>
      </c>
      <c r="H460" s="77" t="s">
        <v>66</v>
      </c>
      <c r="I460" s="69" t="s">
        <v>745</v>
      </c>
      <c r="J460" s="53"/>
      <c r="K460" s="53"/>
      <c r="L460" s="46"/>
      <c r="M460" s="69"/>
      <c r="N460" s="46">
        <v>1</v>
      </c>
      <c r="O460" s="46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>
        <v>1</v>
      </c>
      <c r="AD460" s="70"/>
      <c r="AE460" s="69">
        <v>1</v>
      </c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8">
        <v>50</v>
      </c>
      <c r="AQ460" s="55">
        <f>VLOOKUP(E460,'[1]LopHocPhan'!C$2:F$1412,4,FALSE)</f>
        <v>50</v>
      </c>
      <c r="AR460" s="56">
        <f t="shared" si="39"/>
        <v>0</v>
      </c>
      <c r="AS460" s="55"/>
      <c r="AT460" s="55"/>
      <c r="AU460" s="55">
        <f t="shared" si="38"/>
        <v>50</v>
      </c>
      <c r="AV460" s="71" t="s">
        <v>163</v>
      </c>
      <c r="AW460" s="55">
        <v>1</v>
      </c>
      <c r="AX460" s="55" t="s">
        <v>86</v>
      </c>
      <c r="AY460" s="72"/>
      <c r="AZ460" s="72"/>
      <c r="BA460" s="70"/>
      <c r="BB460" s="70"/>
      <c r="BC460" s="70"/>
      <c r="BD460" s="70"/>
      <c r="BE460" s="46" t="s">
        <v>115</v>
      </c>
      <c r="BF460" s="70" t="s">
        <v>522</v>
      </c>
      <c r="BG460" s="70"/>
      <c r="BH460" s="70"/>
      <c r="BI460" s="70"/>
      <c r="BJ460" s="70"/>
      <c r="BK460" s="72" t="s">
        <v>73</v>
      </c>
      <c r="BL460" s="72" t="s">
        <v>634</v>
      </c>
      <c r="BM460" s="49">
        <v>25</v>
      </c>
      <c r="BN460" s="60"/>
      <c r="BO460" s="61">
        <v>48</v>
      </c>
      <c r="BP460" s="61"/>
      <c r="BQ460" s="79"/>
      <c r="BR460" s="62"/>
      <c r="BS460" s="74"/>
      <c r="BT460" s="72" t="s">
        <v>105</v>
      </c>
      <c r="BV460" s="38"/>
    </row>
    <row r="461" spans="1:74" ht="20.25" customHeight="1">
      <c r="A461" s="46">
        <v>38</v>
      </c>
      <c r="B461" s="46">
        <v>769</v>
      </c>
      <c r="C461" s="68" t="s">
        <v>739</v>
      </c>
      <c r="D461" s="49">
        <v>2</v>
      </c>
      <c r="E461" s="49" t="str">
        <f t="shared" si="40"/>
        <v>1321ENTH1511</v>
      </c>
      <c r="F461" s="104" t="s">
        <v>746</v>
      </c>
      <c r="G461" s="69" t="s">
        <v>723</v>
      </c>
      <c r="H461" s="77" t="s">
        <v>66</v>
      </c>
      <c r="I461" s="69" t="s">
        <v>745</v>
      </c>
      <c r="J461" s="53"/>
      <c r="K461" s="53"/>
      <c r="L461" s="46"/>
      <c r="M461" s="69"/>
      <c r="N461" s="46">
        <v>1</v>
      </c>
      <c r="O461" s="46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>
        <v>1</v>
      </c>
      <c r="AD461" s="70"/>
      <c r="AE461" s="69">
        <v>1</v>
      </c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8">
        <v>50</v>
      </c>
      <c r="AQ461" s="55">
        <f>VLOOKUP(E461,'[1]LopHocPhan'!C$2:F$1412,4,FALSE)</f>
        <v>48</v>
      </c>
      <c r="AR461" s="56">
        <f t="shared" si="39"/>
        <v>2</v>
      </c>
      <c r="AS461" s="55"/>
      <c r="AT461" s="55"/>
      <c r="AU461" s="55">
        <f t="shared" si="38"/>
        <v>48</v>
      </c>
      <c r="AV461" s="71" t="s">
        <v>163</v>
      </c>
      <c r="AW461" s="55">
        <v>1</v>
      </c>
      <c r="AX461" s="55" t="s">
        <v>94</v>
      </c>
      <c r="AY461" s="72"/>
      <c r="AZ461" s="72"/>
      <c r="BA461" s="70"/>
      <c r="BB461" s="70"/>
      <c r="BC461" s="70"/>
      <c r="BD461" s="70"/>
      <c r="BE461" s="46" t="s">
        <v>115</v>
      </c>
      <c r="BF461" s="70" t="s">
        <v>415</v>
      </c>
      <c r="BG461" s="70"/>
      <c r="BH461" s="70"/>
      <c r="BI461" s="70"/>
      <c r="BJ461" s="70"/>
      <c r="BK461" s="72" t="s">
        <v>73</v>
      </c>
      <c r="BL461" s="72" t="s">
        <v>634</v>
      </c>
      <c r="BM461" s="49">
        <v>25</v>
      </c>
      <c r="BN461" s="60"/>
      <c r="BO461" s="61">
        <v>48</v>
      </c>
      <c r="BP461" s="61"/>
      <c r="BQ461" s="79"/>
      <c r="BR461" s="62"/>
      <c r="BS461" s="74"/>
      <c r="BT461" s="72" t="s">
        <v>105</v>
      </c>
      <c r="BV461" s="38"/>
    </row>
    <row r="462" spans="1:74" ht="20.25" customHeight="1">
      <c r="A462" s="46">
        <v>39</v>
      </c>
      <c r="B462" s="46">
        <v>770</v>
      </c>
      <c r="C462" s="68" t="s">
        <v>739</v>
      </c>
      <c r="D462" s="49">
        <v>2</v>
      </c>
      <c r="E462" s="49" t="str">
        <f t="shared" si="40"/>
        <v>1322ENTH1511</v>
      </c>
      <c r="F462" s="104" t="s">
        <v>747</v>
      </c>
      <c r="G462" s="69" t="s">
        <v>723</v>
      </c>
      <c r="H462" s="77" t="s">
        <v>66</v>
      </c>
      <c r="I462" s="69" t="s">
        <v>745</v>
      </c>
      <c r="J462" s="53"/>
      <c r="K462" s="53"/>
      <c r="L462" s="46"/>
      <c r="M462" s="69"/>
      <c r="N462" s="46">
        <v>1</v>
      </c>
      <c r="O462" s="46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>
        <v>1</v>
      </c>
      <c r="AD462" s="70"/>
      <c r="AE462" s="69">
        <v>1</v>
      </c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8">
        <v>50</v>
      </c>
      <c r="AQ462" s="55">
        <f>VLOOKUP(E462,'[1]LopHocPhan'!C$2:F$1412,4,FALSE)</f>
        <v>50</v>
      </c>
      <c r="AR462" s="56">
        <f t="shared" si="39"/>
        <v>0</v>
      </c>
      <c r="AS462" s="55"/>
      <c r="AT462" s="55"/>
      <c r="AU462" s="55">
        <f t="shared" si="38"/>
        <v>50</v>
      </c>
      <c r="AV462" s="71" t="s">
        <v>163</v>
      </c>
      <c r="AW462" s="55">
        <v>1</v>
      </c>
      <c r="AX462" s="55" t="s">
        <v>99</v>
      </c>
      <c r="AY462" s="72"/>
      <c r="AZ462" s="72"/>
      <c r="BA462" s="70"/>
      <c r="BB462" s="70"/>
      <c r="BC462" s="70"/>
      <c r="BD462" s="70"/>
      <c r="BE462" s="46" t="s">
        <v>115</v>
      </c>
      <c r="BF462" s="70" t="s">
        <v>460</v>
      </c>
      <c r="BG462" s="70"/>
      <c r="BH462" s="70"/>
      <c r="BI462" s="70"/>
      <c r="BJ462" s="70"/>
      <c r="BK462" s="72" t="s">
        <v>73</v>
      </c>
      <c r="BL462" s="72" t="s">
        <v>634</v>
      </c>
      <c r="BM462" s="49">
        <v>25</v>
      </c>
      <c r="BN462" s="60"/>
      <c r="BO462" s="61">
        <v>48</v>
      </c>
      <c r="BP462" s="61"/>
      <c r="BQ462" s="79"/>
      <c r="BR462" s="62"/>
      <c r="BS462" s="74"/>
      <c r="BT462" s="72" t="s">
        <v>105</v>
      </c>
      <c r="BV462" s="38"/>
    </row>
    <row r="463" spans="1:74" ht="20.25" customHeight="1">
      <c r="A463" s="46">
        <v>40</v>
      </c>
      <c r="B463" s="46">
        <v>771</v>
      </c>
      <c r="C463" s="68" t="s">
        <v>739</v>
      </c>
      <c r="D463" s="49">
        <v>2</v>
      </c>
      <c r="E463" s="49" t="str">
        <f t="shared" si="40"/>
        <v>1323ENTH1511</v>
      </c>
      <c r="F463" s="104" t="s">
        <v>748</v>
      </c>
      <c r="G463" s="69" t="s">
        <v>723</v>
      </c>
      <c r="H463" s="77" t="s">
        <v>66</v>
      </c>
      <c r="I463" s="69" t="s">
        <v>745</v>
      </c>
      <c r="J463" s="53"/>
      <c r="K463" s="53"/>
      <c r="L463" s="46"/>
      <c r="M463" s="69"/>
      <c r="N463" s="46">
        <v>1</v>
      </c>
      <c r="O463" s="46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>
        <v>1</v>
      </c>
      <c r="AD463" s="70"/>
      <c r="AE463" s="69">
        <v>1</v>
      </c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8">
        <v>50</v>
      </c>
      <c r="AQ463" s="55">
        <f>VLOOKUP(E463,'[1]LopHocPhan'!C$2:F$1412,4,FALSE)</f>
        <v>49</v>
      </c>
      <c r="AR463" s="56">
        <f t="shared" si="39"/>
        <v>1</v>
      </c>
      <c r="AS463" s="55"/>
      <c r="AT463" s="55"/>
      <c r="AU463" s="55">
        <f t="shared" si="38"/>
        <v>49</v>
      </c>
      <c r="AV463" s="71" t="s">
        <v>163</v>
      </c>
      <c r="AW463" s="55">
        <v>1</v>
      </c>
      <c r="AX463" s="55" t="s">
        <v>104</v>
      </c>
      <c r="AY463" s="72"/>
      <c r="AZ463" s="72"/>
      <c r="BA463" s="70"/>
      <c r="BB463" s="70"/>
      <c r="BC463" s="70"/>
      <c r="BD463" s="70"/>
      <c r="BE463" s="46" t="s">
        <v>115</v>
      </c>
      <c r="BF463" s="70" t="s">
        <v>427</v>
      </c>
      <c r="BG463" s="70"/>
      <c r="BH463" s="70"/>
      <c r="BI463" s="70"/>
      <c r="BJ463" s="70"/>
      <c r="BK463" s="72" t="s">
        <v>73</v>
      </c>
      <c r="BL463" s="72" t="s">
        <v>634</v>
      </c>
      <c r="BM463" s="49">
        <v>25</v>
      </c>
      <c r="BN463" s="60"/>
      <c r="BO463" s="61">
        <v>48</v>
      </c>
      <c r="BP463" s="61"/>
      <c r="BQ463" s="79"/>
      <c r="BR463" s="62"/>
      <c r="BS463" s="74"/>
      <c r="BT463" s="72" t="s">
        <v>105</v>
      </c>
      <c r="BV463" s="38"/>
    </row>
    <row r="464" spans="1:74" ht="20.25" customHeight="1">
      <c r="A464" s="46">
        <v>41</v>
      </c>
      <c r="B464" s="46">
        <v>772</v>
      </c>
      <c r="C464" s="68" t="s">
        <v>739</v>
      </c>
      <c r="D464" s="49">
        <v>2</v>
      </c>
      <c r="E464" s="49" t="str">
        <f t="shared" si="40"/>
        <v>1324ENTH1511</v>
      </c>
      <c r="F464" s="104" t="s">
        <v>749</v>
      </c>
      <c r="G464" s="69" t="s">
        <v>723</v>
      </c>
      <c r="H464" s="77" t="s">
        <v>66</v>
      </c>
      <c r="I464" s="69" t="s">
        <v>745</v>
      </c>
      <c r="J464" s="53"/>
      <c r="K464" s="53"/>
      <c r="L464" s="46"/>
      <c r="M464" s="69"/>
      <c r="N464" s="46">
        <v>1</v>
      </c>
      <c r="O464" s="46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>
        <v>1</v>
      </c>
      <c r="AD464" s="70"/>
      <c r="AE464" s="69">
        <v>1</v>
      </c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8">
        <v>50</v>
      </c>
      <c r="AQ464" s="55">
        <f>VLOOKUP(E464,'[1]LopHocPhan'!C$2:F$1412,4,FALSE)</f>
        <v>49</v>
      </c>
      <c r="AR464" s="56">
        <f t="shared" si="39"/>
        <v>1</v>
      </c>
      <c r="AS464" s="55"/>
      <c r="AT464" s="55"/>
      <c r="AU464" s="55">
        <f t="shared" si="38"/>
        <v>49</v>
      </c>
      <c r="AV464" s="71" t="s">
        <v>163</v>
      </c>
      <c r="AW464" s="55">
        <v>1</v>
      </c>
      <c r="AX464" s="55" t="s">
        <v>108</v>
      </c>
      <c r="AY464" s="72"/>
      <c r="AZ464" s="72"/>
      <c r="BA464" s="70"/>
      <c r="BB464" s="70"/>
      <c r="BC464" s="70"/>
      <c r="BD464" s="70"/>
      <c r="BE464" s="46" t="s">
        <v>115</v>
      </c>
      <c r="BF464" s="70" t="s">
        <v>421</v>
      </c>
      <c r="BG464" s="70"/>
      <c r="BH464" s="70"/>
      <c r="BI464" s="70"/>
      <c r="BJ464" s="70"/>
      <c r="BK464" s="72" t="s">
        <v>73</v>
      </c>
      <c r="BL464" s="72" t="s">
        <v>634</v>
      </c>
      <c r="BM464" s="49">
        <v>25</v>
      </c>
      <c r="BN464" s="60"/>
      <c r="BO464" s="61">
        <v>48</v>
      </c>
      <c r="BP464" s="61"/>
      <c r="BQ464" s="79"/>
      <c r="BR464" s="62"/>
      <c r="BS464" s="74"/>
      <c r="BT464" s="72" t="s">
        <v>105</v>
      </c>
      <c r="BV464" s="38"/>
    </row>
    <row r="465" spans="1:74" ht="20.25" customHeight="1">
      <c r="A465" s="46">
        <v>42</v>
      </c>
      <c r="B465" s="46">
        <v>773</v>
      </c>
      <c r="C465" s="68" t="s">
        <v>739</v>
      </c>
      <c r="D465" s="49">
        <v>2</v>
      </c>
      <c r="E465" s="49" t="str">
        <f t="shared" si="40"/>
        <v>1325ENTH1511</v>
      </c>
      <c r="F465" s="104" t="s">
        <v>750</v>
      </c>
      <c r="G465" s="69" t="s">
        <v>723</v>
      </c>
      <c r="H465" s="77" t="s">
        <v>66</v>
      </c>
      <c r="I465" s="69" t="s">
        <v>745</v>
      </c>
      <c r="J465" s="53"/>
      <c r="K465" s="53"/>
      <c r="L465" s="46"/>
      <c r="M465" s="69"/>
      <c r="N465" s="46">
        <v>1</v>
      </c>
      <c r="O465" s="46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>
        <v>1</v>
      </c>
      <c r="AD465" s="70"/>
      <c r="AE465" s="69">
        <v>1</v>
      </c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8">
        <v>50</v>
      </c>
      <c r="AQ465" s="55">
        <f>VLOOKUP(E465,'[1]LopHocPhan'!C$2:F$1412,4,FALSE)</f>
        <v>50</v>
      </c>
      <c r="AR465" s="56">
        <f t="shared" si="39"/>
        <v>0</v>
      </c>
      <c r="AS465" s="55"/>
      <c r="AT465" s="55"/>
      <c r="AU465" s="55">
        <f t="shared" si="38"/>
        <v>50</v>
      </c>
      <c r="AV465" s="71" t="s">
        <v>80</v>
      </c>
      <c r="AW465" s="55">
        <v>1</v>
      </c>
      <c r="AX465" s="55" t="s">
        <v>174</v>
      </c>
      <c r="AY465" s="72"/>
      <c r="AZ465" s="72"/>
      <c r="BA465" s="70"/>
      <c r="BB465" s="70"/>
      <c r="BC465" s="70"/>
      <c r="BD465" s="70"/>
      <c r="BE465" s="70"/>
      <c r="BF465" s="70"/>
      <c r="BG465" s="46" t="s">
        <v>115</v>
      </c>
      <c r="BH465" s="70" t="s">
        <v>522</v>
      </c>
      <c r="BI465" s="70"/>
      <c r="BJ465" s="70"/>
      <c r="BK465" s="72" t="s">
        <v>73</v>
      </c>
      <c r="BL465" s="72" t="s">
        <v>634</v>
      </c>
      <c r="BM465" s="49">
        <v>25</v>
      </c>
      <c r="BN465" s="60"/>
      <c r="BO465" s="61">
        <v>48</v>
      </c>
      <c r="BP465" s="61"/>
      <c r="BQ465" s="79"/>
      <c r="BR465" s="62"/>
      <c r="BS465" s="74"/>
      <c r="BT465" s="72" t="s">
        <v>105</v>
      </c>
      <c r="BV465" s="38"/>
    </row>
    <row r="466" spans="1:74" ht="20.25" customHeight="1">
      <c r="A466" s="46">
        <v>43</v>
      </c>
      <c r="B466" s="46">
        <v>774</v>
      </c>
      <c r="C466" s="68" t="s">
        <v>739</v>
      </c>
      <c r="D466" s="49">
        <v>2</v>
      </c>
      <c r="E466" s="49" t="str">
        <f t="shared" si="40"/>
        <v>1326ENTH1511</v>
      </c>
      <c r="F466" s="104" t="s">
        <v>751</v>
      </c>
      <c r="G466" s="69" t="s">
        <v>723</v>
      </c>
      <c r="H466" s="77" t="s">
        <v>66</v>
      </c>
      <c r="I466" s="69" t="s">
        <v>745</v>
      </c>
      <c r="J466" s="53"/>
      <c r="K466" s="53"/>
      <c r="L466" s="46"/>
      <c r="M466" s="69"/>
      <c r="N466" s="46">
        <v>1</v>
      </c>
      <c r="O466" s="46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>
        <v>1</v>
      </c>
      <c r="AD466" s="70"/>
      <c r="AE466" s="69">
        <v>1</v>
      </c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8">
        <v>50</v>
      </c>
      <c r="AQ466" s="55">
        <f>VLOOKUP(E466,'[1]LopHocPhan'!C$2:F$1412,4,FALSE)</f>
        <v>50</v>
      </c>
      <c r="AR466" s="56">
        <f t="shared" si="39"/>
        <v>0</v>
      </c>
      <c r="AS466" s="55"/>
      <c r="AT466" s="55"/>
      <c r="AU466" s="55">
        <f t="shared" si="38"/>
        <v>50</v>
      </c>
      <c r="AV466" s="71" t="s">
        <v>80</v>
      </c>
      <c r="AW466" s="55">
        <v>1</v>
      </c>
      <c r="AX466" s="55" t="s">
        <v>72</v>
      </c>
      <c r="AY466" s="72"/>
      <c r="AZ466" s="72"/>
      <c r="BA466" s="70"/>
      <c r="BB466" s="70"/>
      <c r="BC466" s="70"/>
      <c r="BD466" s="70"/>
      <c r="BE466" s="70"/>
      <c r="BF466" s="70"/>
      <c r="BG466" s="46" t="s">
        <v>115</v>
      </c>
      <c r="BH466" s="70" t="s">
        <v>415</v>
      </c>
      <c r="BI466" s="70"/>
      <c r="BJ466" s="70"/>
      <c r="BK466" s="72" t="s">
        <v>73</v>
      </c>
      <c r="BL466" s="72" t="s">
        <v>634</v>
      </c>
      <c r="BM466" s="49">
        <v>25</v>
      </c>
      <c r="BN466" s="60"/>
      <c r="BO466" s="61">
        <v>48</v>
      </c>
      <c r="BP466" s="61"/>
      <c r="BQ466" s="79"/>
      <c r="BR466" s="62"/>
      <c r="BS466" s="74"/>
      <c r="BT466" s="72" t="s">
        <v>105</v>
      </c>
      <c r="BV466" s="38"/>
    </row>
    <row r="467" spans="1:74" ht="20.25" customHeight="1">
      <c r="A467" s="46">
        <v>44</v>
      </c>
      <c r="B467" s="46">
        <v>793</v>
      </c>
      <c r="C467" s="81" t="s">
        <v>739</v>
      </c>
      <c r="D467" s="70">
        <v>2</v>
      </c>
      <c r="E467" s="49" t="str">
        <f t="shared" si="40"/>
        <v>1327ENTH1511</v>
      </c>
      <c r="F467" s="104" t="s">
        <v>752</v>
      </c>
      <c r="G467" s="69" t="s">
        <v>723</v>
      </c>
      <c r="H467" s="77" t="s">
        <v>66</v>
      </c>
      <c r="I467" s="69" t="s">
        <v>618</v>
      </c>
      <c r="J467" s="53"/>
      <c r="K467" s="53"/>
      <c r="L467" s="46"/>
      <c r="M467" s="69"/>
      <c r="N467" s="46">
        <v>1</v>
      </c>
      <c r="O467" s="46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69"/>
      <c r="AF467" s="70">
        <v>1</v>
      </c>
      <c r="AG467" s="70"/>
      <c r="AH467" s="70"/>
      <c r="AI467" s="70"/>
      <c r="AJ467" s="70"/>
      <c r="AK467" s="70"/>
      <c r="AL467" s="70"/>
      <c r="AM467" s="70"/>
      <c r="AN467" s="70"/>
      <c r="AO467" s="70"/>
      <c r="AP467" s="78">
        <v>50</v>
      </c>
      <c r="AQ467" s="55">
        <f>VLOOKUP(E467,'[1]LopHocPhan'!C$2:F$1412,4,FALSE)</f>
        <v>50</v>
      </c>
      <c r="AR467" s="55"/>
      <c r="AS467" s="55" t="s">
        <v>753</v>
      </c>
      <c r="AT467" s="55"/>
      <c r="AU467" s="55">
        <v>40</v>
      </c>
      <c r="AV467" s="71" t="s">
        <v>188</v>
      </c>
      <c r="AW467" s="55">
        <v>2</v>
      </c>
      <c r="AX467" s="55" t="s">
        <v>250</v>
      </c>
      <c r="AY467" s="72"/>
      <c r="AZ467" s="72"/>
      <c r="BA467" s="70"/>
      <c r="BB467" s="70"/>
      <c r="BC467" s="70"/>
      <c r="BD467" s="70"/>
      <c r="BE467" s="70"/>
      <c r="BF467" s="70"/>
      <c r="BG467" s="70"/>
      <c r="BH467" s="70"/>
      <c r="BI467" s="46" t="s">
        <v>71</v>
      </c>
      <c r="BJ467" s="70" t="s">
        <v>313</v>
      </c>
      <c r="BK467" s="72" t="s">
        <v>73</v>
      </c>
      <c r="BL467" s="72" t="s">
        <v>74</v>
      </c>
      <c r="BM467" s="49">
        <v>25</v>
      </c>
      <c r="BN467" s="60"/>
      <c r="BO467" s="61">
        <v>48</v>
      </c>
      <c r="BP467" s="61"/>
      <c r="BQ467" s="79"/>
      <c r="BR467" s="62"/>
      <c r="BS467" s="74"/>
      <c r="BT467" s="72" t="s">
        <v>105</v>
      </c>
      <c r="BV467" s="38"/>
    </row>
    <row r="468" spans="1:74" ht="20.25" customHeight="1">
      <c r="A468" s="46">
        <v>45</v>
      </c>
      <c r="B468" s="46">
        <v>794</v>
      </c>
      <c r="C468" s="81" t="s">
        <v>739</v>
      </c>
      <c r="D468" s="70">
        <v>2</v>
      </c>
      <c r="E468" s="49" t="str">
        <f t="shared" si="40"/>
        <v>1328ENTH1511</v>
      </c>
      <c r="F468" s="104" t="s">
        <v>754</v>
      </c>
      <c r="G468" s="69" t="s">
        <v>723</v>
      </c>
      <c r="H468" s="77" t="s">
        <v>66</v>
      </c>
      <c r="I468" s="69" t="s">
        <v>618</v>
      </c>
      <c r="J468" s="53"/>
      <c r="K468" s="53"/>
      <c r="L468" s="46"/>
      <c r="M468" s="69"/>
      <c r="N468" s="46">
        <v>1</v>
      </c>
      <c r="O468" s="46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69"/>
      <c r="AF468" s="70">
        <v>1</v>
      </c>
      <c r="AG468" s="70"/>
      <c r="AH468" s="70"/>
      <c r="AI468" s="70"/>
      <c r="AJ468" s="70"/>
      <c r="AK468" s="70"/>
      <c r="AL468" s="70"/>
      <c r="AM468" s="70"/>
      <c r="AN468" s="70"/>
      <c r="AO468" s="70"/>
      <c r="AP468" s="78">
        <v>50</v>
      </c>
      <c r="AQ468" s="55">
        <f>VLOOKUP(E468,'[1]LopHocPhan'!C$2:F$1412,4,FALSE)</f>
        <v>29</v>
      </c>
      <c r="AR468" s="55"/>
      <c r="AS468" s="55" t="s">
        <v>755</v>
      </c>
      <c r="AT468" s="55"/>
      <c r="AU468" s="55">
        <v>39</v>
      </c>
      <c r="AV468" s="71" t="s">
        <v>188</v>
      </c>
      <c r="AW468" s="55">
        <v>2</v>
      </c>
      <c r="AX468" s="55" t="s">
        <v>186</v>
      </c>
      <c r="AY468" s="72"/>
      <c r="AZ468" s="72"/>
      <c r="BA468" s="70"/>
      <c r="BB468" s="70"/>
      <c r="BC468" s="70"/>
      <c r="BD468" s="70"/>
      <c r="BE468" s="70"/>
      <c r="BF468" s="70"/>
      <c r="BG468" s="70"/>
      <c r="BH468" s="70"/>
      <c r="BI468" s="46" t="s">
        <v>71</v>
      </c>
      <c r="BJ468" s="70" t="s">
        <v>465</v>
      </c>
      <c r="BK468" s="72" t="s">
        <v>73</v>
      </c>
      <c r="BL468" s="72" t="s">
        <v>74</v>
      </c>
      <c r="BM468" s="49">
        <v>25</v>
      </c>
      <c r="BN468" s="60"/>
      <c r="BO468" s="61">
        <v>48</v>
      </c>
      <c r="BP468" s="61"/>
      <c r="BQ468" s="79"/>
      <c r="BR468" s="62"/>
      <c r="BS468" s="74"/>
      <c r="BT468" s="72" t="s">
        <v>105</v>
      </c>
      <c r="BV468" s="38"/>
    </row>
    <row r="469" spans="1:74" ht="20.25" customHeight="1">
      <c r="A469" s="46">
        <v>46</v>
      </c>
      <c r="B469" s="46">
        <v>795</v>
      </c>
      <c r="C469" s="81" t="s">
        <v>739</v>
      </c>
      <c r="D469" s="70">
        <v>2</v>
      </c>
      <c r="E469" s="49" t="str">
        <f t="shared" si="40"/>
        <v>1329ENTH1511</v>
      </c>
      <c r="F469" s="104" t="s">
        <v>756</v>
      </c>
      <c r="G469" s="69" t="s">
        <v>723</v>
      </c>
      <c r="H469" s="77" t="s">
        <v>66</v>
      </c>
      <c r="I469" s="69" t="s">
        <v>618</v>
      </c>
      <c r="J469" s="53"/>
      <c r="K469" s="53"/>
      <c r="L469" s="46"/>
      <c r="M469" s="69"/>
      <c r="N469" s="46">
        <v>1</v>
      </c>
      <c r="O469" s="46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69"/>
      <c r="AF469" s="70">
        <v>1</v>
      </c>
      <c r="AG469" s="70"/>
      <c r="AH469" s="70"/>
      <c r="AI469" s="70"/>
      <c r="AJ469" s="70"/>
      <c r="AK469" s="70"/>
      <c r="AL469" s="70"/>
      <c r="AM469" s="70"/>
      <c r="AN469" s="70"/>
      <c r="AO469" s="70"/>
      <c r="AP469" s="78">
        <v>50</v>
      </c>
      <c r="AQ469" s="55">
        <f>VLOOKUP(E469,'[1]LopHocPhan'!C$2:F$1412,4,FALSE)</f>
        <v>50</v>
      </c>
      <c r="AR469" s="56">
        <f aca="true" t="shared" si="41" ref="AR469:AR487">AP469-AQ469</f>
        <v>0</v>
      </c>
      <c r="AS469" s="55"/>
      <c r="AT469" s="55"/>
      <c r="AU469" s="55">
        <f aca="true" t="shared" si="42" ref="AU469:AU482">AQ469</f>
        <v>50</v>
      </c>
      <c r="AV469" s="71" t="s">
        <v>188</v>
      </c>
      <c r="AW469" s="55">
        <v>2</v>
      </c>
      <c r="AX469" s="55" t="s">
        <v>124</v>
      </c>
      <c r="AY469" s="72"/>
      <c r="AZ469" s="72"/>
      <c r="BA469" s="70"/>
      <c r="BB469" s="70"/>
      <c r="BC469" s="70"/>
      <c r="BD469" s="70"/>
      <c r="BE469" s="70"/>
      <c r="BF469" s="70"/>
      <c r="BG469" s="70"/>
      <c r="BH469" s="70"/>
      <c r="BI469" s="46" t="s">
        <v>71</v>
      </c>
      <c r="BJ469" s="70" t="s">
        <v>189</v>
      </c>
      <c r="BK469" s="72" t="s">
        <v>73</v>
      </c>
      <c r="BL469" s="72" t="s">
        <v>74</v>
      </c>
      <c r="BM469" s="49">
        <v>25</v>
      </c>
      <c r="BN469" s="60"/>
      <c r="BO469" s="61">
        <v>48</v>
      </c>
      <c r="BP469" s="61"/>
      <c r="BQ469" s="79"/>
      <c r="BR469" s="62"/>
      <c r="BS469" s="74"/>
      <c r="BT469" s="72" t="s">
        <v>105</v>
      </c>
      <c r="BV469" s="38"/>
    </row>
    <row r="470" spans="1:74" ht="20.25" customHeight="1">
      <c r="A470" s="46">
        <v>47</v>
      </c>
      <c r="B470" s="46">
        <v>796</v>
      </c>
      <c r="C470" s="81" t="s">
        <v>739</v>
      </c>
      <c r="D470" s="70">
        <v>2</v>
      </c>
      <c r="E470" s="49" t="str">
        <f t="shared" si="40"/>
        <v>1330ENTH1511</v>
      </c>
      <c r="F470" s="104" t="s">
        <v>757</v>
      </c>
      <c r="G470" s="69" t="s">
        <v>723</v>
      </c>
      <c r="H470" s="77" t="s">
        <v>66</v>
      </c>
      <c r="I470" s="69" t="s">
        <v>618</v>
      </c>
      <c r="J470" s="53"/>
      <c r="K470" s="53"/>
      <c r="L470" s="46"/>
      <c r="M470" s="69"/>
      <c r="N470" s="46">
        <v>1</v>
      </c>
      <c r="O470" s="46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69"/>
      <c r="AF470" s="70">
        <v>1</v>
      </c>
      <c r="AG470" s="70"/>
      <c r="AH470" s="70"/>
      <c r="AI470" s="70"/>
      <c r="AJ470" s="70"/>
      <c r="AK470" s="70"/>
      <c r="AL470" s="70"/>
      <c r="AM470" s="70"/>
      <c r="AN470" s="70"/>
      <c r="AO470" s="70"/>
      <c r="AP470" s="78">
        <v>50</v>
      </c>
      <c r="AQ470" s="55">
        <f>VLOOKUP(E470,'[1]LopHocPhan'!C$2:F$1412,4,FALSE)</f>
        <v>50</v>
      </c>
      <c r="AR470" s="56">
        <f t="shared" si="41"/>
        <v>0</v>
      </c>
      <c r="AS470" s="55"/>
      <c r="AT470" s="55"/>
      <c r="AU470" s="55">
        <f t="shared" si="42"/>
        <v>50</v>
      </c>
      <c r="AV470" s="71" t="s">
        <v>188</v>
      </c>
      <c r="AW470" s="55">
        <v>2</v>
      </c>
      <c r="AX470" s="55" t="s">
        <v>125</v>
      </c>
      <c r="AY470" s="72"/>
      <c r="AZ470" s="72"/>
      <c r="BA470" s="70"/>
      <c r="BB470" s="70"/>
      <c r="BC470" s="70"/>
      <c r="BD470" s="70"/>
      <c r="BE470" s="70"/>
      <c r="BF470" s="70"/>
      <c r="BG470" s="70"/>
      <c r="BH470" s="70"/>
      <c r="BI470" s="46" t="s">
        <v>71</v>
      </c>
      <c r="BJ470" s="70" t="s">
        <v>190</v>
      </c>
      <c r="BK470" s="72" t="s">
        <v>73</v>
      </c>
      <c r="BL470" s="72" t="s">
        <v>74</v>
      </c>
      <c r="BM470" s="49">
        <v>25</v>
      </c>
      <c r="BN470" s="60"/>
      <c r="BO470" s="61">
        <v>48</v>
      </c>
      <c r="BP470" s="61"/>
      <c r="BQ470" s="79"/>
      <c r="BR470" s="62"/>
      <c r="BS470" s="74"/>
      <c r="BT470" s="72" t="s">
        <v>105</v>
      </c>
      <c r="BV470" s="38"/>
    </row>
    <row r="471" spans="1:74" ht="20.25" customHeight="1">
      <c r="A471" s="46">
        <v>48</v>
      </c>
      <c r="B471" s="46">
        <v>817</v>
      </c>
      <c r="C471" s="68" t="s">
        <v>758</v>
      </c>
      <c r="D471" s="49">
        <v>2</v>
      </c>
      <c r="E471" s="49" t="str">
        <f t="shared" si="40"/>
        <v>1351ENTH0611</v>
      </c>
      <c r="F471" s="104" t="s">
        <v>485</v>
      </c>
      <c r="G471" s="70" t="s">
        <v>759</v>
      </c>
      <c r="H471" s="77" t="s">
        <v>66</v>
      </c>
      <c r="I471" s="69" t="s">
        <v>547</v>
      </c>
      <c r="J471" s="53"/>
      <c r="K471" s="53"/>
      <c r="L471" s="46"/>
      <c r="M471" s="69"/>
      <c r="N471" s="46">
        <v>1</v>
      </c>
      <c r="O471" s="46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69"/>
      <c r="AF471" s="70"/>
      <c r="AG471" s="70">
        <v>1</v>
      </c>
      <c r="AH471" s="70"/>
      <c r="AI471" s="70"/>
      <c r="AJ471" s="70"/>
      <c r="AK471" s="70"/>
      <c r="AL471" s="70"/>
      <c r="AM471" s="70"/>
      <c r="AN471" s="70"/>
      <c r="AO471" s="70"/>
      <c r="AP471" s="78">
        <v>55</v>
      </c>
      <c r="AQ471" s="55">
        <f>VLOOKUP(E471,'[1]LopHocPhan'!C$2:F$1412,4,FALSE)</f>
        <v>55</v>
      </c>
      <c r="AR471" s="56">
        <f t="shared" si="41"/>
        <v>0</v>
      </c>
      <c r="AS471" s="55"/>
      <c r="AT471" s="55"/>
      <c r="AU471" s="55">
        <f t="shared" si="42"/>
        <v>55</v>
      </c>
      <c r="AV471" s="71" t="s">
        <v>91</v>
      </c>
      <c r="AW471" s="55">
        <v>1</v>
      </c>
      <c r="AX471" s="55" t="s">
        <v>104</v>
      </c>
      <c r="AY471" s="72"/>
      <c r="AZ471" s="72"/>
      <c r="BA471" s="70"/>
      <c r="BB471" s="70"/>
      <c r="BC471" s="70"/>
      <c r="BD471" s="70"/>
      <c r="BE471" s="70"/>
      <c r="BF471" s="70"/>
      <c r="BG471" s="70"/>
      <c r="BH471" s="70"/>
      <c r="BI471" s="46" t="s">
        <v>115</v>
      </c>
      <c r="BJ471" s="70" t="s">
        <v>181</v>
      </c>
      <c r="BK471" s="72" t="s">
        <v>73</v>
      </c>
      <c r="BL471" s="72" t="s">
        <v>634</v>
      </c>
      <c r="BM471" s="49">
        <v>25</v>
      </c>
      <c r="BN471" s="60"/>
      <c r="BO471" s="61">
        <v>48</v>
      </c>
      <c r="BP471" s="61"/>
      <c r="BQ471" s="79"/>
      <c r="BR471" s="62"/>
      <c r="BS471" s="74"/>
      <c r="BT471" s="72" t="s">
        <v>105</v>
      </c>
      <c r="BV471" s="38"/>
    </row>
    <row r="472" spans="1:74" ht="20.25" customHeight="1">
      <c r="A472" s="46">
        <v>49</v>
      </c>
      <c r="B472" s="46">
        <v>818</v>
      </c>
      <c r="C472" s="68" t="s">
        <v>758</v>
      </c>
      <c r="D472" s="49">
        <v>2</v>
      </c>
      <c r="E472" s="49" t="str">
        <f t="shared" si="40"/>
        <v>1352ENTH0611</v>
      </c>
      <c r="F472" s="104" t="s">
        <v>488</v>
      </c>
      <c r="G472" s="70" t="s">
        <v>759</v>
      </c>
      <c r="H472" s="77" t="s">
        <v>66</v>
      </c>
      <c r="I472" s="69" t="s">
        <v>547</v>
      </c>
      <c r="J472" s="53"/>
      <c r="K472" s="53"/>
      <c r="L472" s="46"/>
      <c r="M472" s="69"/>
      <c r="N472" s="46">
        <v>1</v>
      </c>
      <c r="O472" s="46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69"/>
      <c r="AF472" s="70"/>
      <c r="AG472" s="70">
        <v>1</v>
      </c>
      <c r="AH472" s="70"/>
      <c r="AI472" s="70"/>
      <c r="AJ472" s="70"/>
      <c r="AK472" s="70"/>
      <c r="AL472" s="70"/>
      <c r="AM472" s="70"/>
      <c r="AN472" s="70"/>
      <c r="AO472" s="70"/>
      <c r="AP472" s="78">
        <v>55</v>
      </c>
      <c r="AQ472" s="55">
        <f>VLOOKUP(E472,'[1]LopHocPhan'!C$2:F$1412,4,FALSE)</f>
        <v>55</v>
      </c>
      <c r="AR472" s="56">
        <f t="shared" si="41"/>
        <v>0</v>
      </c>
      <c r="AS472" s="55"/>
      <c r="AT472" s="55"/>
      <c r="AU472" s="55">
        <f t="shared" si="42"/>
        <v>55</v>
      </c>
      <c r="AV472" s="71" t="s">
        <v>91</v>
      </c>
      <c r="AW472" s="55">
        <v>1</v>
      </c>
      <c r="AX472" s="55" t="s">
        <v>108</v>
      </c>
      <c r="AY472" s="72"/>
      <c r="AZ472" s="72"/>
      <c r="BA472" s="70"/>
      <c r="BB472" s="70"/>
      <c r="BC472" s="70"/>
      <c r="BD472" s="70"/>
      <c r="BE472" s="70"/>
      <c r="BF472" s="70"/>
      <c r="BG472" s="70"/>
      <c r="BH472" s="70"/>
      <c r="BI472" s="46" t="s">
        <v>115</v>
      </c>
      <c r="BJ472" s="70" t="s">
        <v>190</v>
      </c>
      <c r="BK472" s="72" t="s">
        <v>73</v>
      </c>
      <c r="BL472" s="72" t="s">
        <v>634</v>
      </c>
      <c r="BM472" s="49">
        <v>25</v>
      </c>
      <c r="BN472" s="60"/>
      <c r="BO472" s="61">
        <v>48</v>
      </c>
      <c r="BP472" s="61"/>
      <c r="BQ472" s="79"/>
      <c r="BR472" s="62"/>
      <c r="BS472" s="74"/>
      <c r="BT472" s="72" t="s">
        <v>105</v>
      </c>
      <c r="BV472" s="38"/>
    </row>
    <row r="473" spans="1:74" ht="20.25" customHeight="1">
      <c r="A473" s="46">
        <v>50</v>
      </c>
      <c r="B473" s="46">
        <v>819</v>
      </c>
      <c r="C473" s="68" t="s">
        <v>758</v>
      </c>
      <c r="D473" s="49">
        <v>2</v>
      </c>
      <c r="E473" s="49" t="str">
        <f t="shared" si="40"/>
        <v>1353ENTH0611</v>
      </c>
      <c r="F473" s="104" t="s">
        <v>489</v>
      </c>
      <c r="G473" s="70" t="s">
        <v>759</v>
      </c>
      <c r="H473" s="77" t="s">
        <v>66</v>
      </c>
      <c r="I473" s="69" t="s">
        <v>547</v>
      </c>
      <c r="J473" s="53"/>
      <c r="K473" s="53"/>
      <c r="L473" s="46"/>
      <c r="M473" s="69"/>
      <c r="N473" s="46">
        <v>1</v>
      </c>
      <c r="O473" s="46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69"/>
      <c r="AF473" s="70"/>
      <c r="AG473" s="70">
        <v>1</v>
      </c>
      <c r="AH473" s="70"/>
      <c r="AI473" s="70"/>
      <c r="AJ473" s="70"/>
      <c r="AK473" s="70"/>
      <c r="AL473" s="70"/>
      <c r="AM473" s="70"/>
      <c r="AN473" s="70"/>
      <c r="AO473" s="70"/>
      <c r="AP473" s="78">
        <v>55</v>
      </c>
      <c r="AQ473" s="55">
        <f>VLOOKUP(E473,'[1]LopHocPhan'!C$2:F$1412,4,FALSE)</f>
        <v>55</v>
      </c>
      <c r="AR473" s="56">
        <f t="shared" si="41"/>
        <v>0</v>
      </c>
      <c r="AS473" s="55"/>
      <c r="AT473" s="55"/>
      <c r="AU473" s="55">
        <f t="shared" si="42"/>
        <v>55</v>
      </c>
      <c r="AV473" s="71" t="s">
        <v>91</v>
      </c>
      <c r="AW473" s="55">
        <v>1</v>
      </c>
      <c r="AX473" s="55" t="s">
        <v>155</v>
      </c>
      <c r="AY473" s="72"/>
      <c r="AZ473" s="72"/>
      <c r="BA473" s="70"/>
      <c r="BB473" s="70"/>
      <c r="BC473" s="70"/>
      <c r="BD473" s="70"/>
      <c r="BE473" s="70"/>
      <c r="BF473" s="70"/>
      <c r="BG473" s="70"/>
      <c r="BH473" s="70"/>
      <c r="BI473" s="46" t="s">
        <v>115</v>
      </c>
      <c r="BJ473" s="70" t="s">
        <v>428</v>
      </c>
      <c r="BK473" s="72" t="s">
        <v>73</v>
      </c>
      <c r="BL473" s="72" t="s">
        <v>634</v>
      </c>
      <c r="BM473" s="49">
        <v>25</v>
      </c>
      <c r="BN473" s="60"/>
      <c r="BO473" s="61">
        <v>48</v>
      </c>
      <c r="BP473" s="61"/>
      <c r="BQ473" s="79"/>
      <c r="BR473" s="62"/>
      <c r="BS473" s="74"/>
      <c r="BT473" s="72" t="s">
        <v>105</v>
      </c>
      <c r="BV473" s="38"/>
    </row>
    <row r="474" spans="1:74" ht="20.25" customHeight="1">
      <c r="A474" s="46">
        <v>51</v>
      </c>
      <c r="B474" s="46">
        <v>820</v>
      </c>
      <c r="C474" s="68" t="s">
        <v>758</v>
      </c>
      <c r="D474" s="49">
        <v>2</v>
      </c>
      <c r="E474" s="49" t="str">
        <f t="shared" si="40"/>
        <v>1354ENTH0611</v>
      </c>
      <c r="F474" s="104" t="s">
        <v>545</v>
      </c>
      <c r="G474" s="70" t="s">
        <v>759</v>
      </c>
      <c r="H474" s="77" t="s">
        <v>66</v>
      </c>
      <c r="I474" s="69" t="s">
        <v>547</v>
      </c>
      <c r="J474" s="53"/>
      <c r="K474" s="53"/>
      <c r="L474" s="46"/>
      <c r="M474" s="69"/>
      <c r="N474" s="46">
        <v>1</v>
      </c>
      <c r="O474" s="46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69"/>
      <c r="AF474" s="70"/>
      <c r="AG474" s="70">
        <v>1</v>
      </c>
      <c r="AH474" s="70"/>
      <c r="AI474" s="70"/>
      <c r="AJ474" s="70"/>
      <c r="AK474" s="70"/>
      <c r="AL474" s="70"/>
      <c r="AM474" s="70"/>
      <c r="AN474" s="70"/>
      <c r="AO474" s="70"/>
      <c r="AP474" s="78">
        <v>55</v>
      </c>
      <c r="AQ474" s="55">
        <f>VLOOKUP(E474,'[1]LopHocPhan'!C$2:F$1412,4,FALSE)</f>
        <v>55</v>
      </c>
      <c r="AR474" s="56">
        <f t="shared" si="41"/>
        <v>0</v>
      </c>
      <c r="AS474" s="55"/>
      <c r="AT474" s="55"/>
      <c r="AU474" s="55">
        <f t="shared" si="42"/>
        <v>55</v>
      </c>
      <c r="AV474" s="71" t="s">
        <v>91</v>
      </c>
      <c r="AW474" s="55">
        <v>1</v>
      </c>
      <c r="AX474" s="55" t="s">
        <v>204</v>
      </c>
      <c r="AY474" s="72"/>
      <c r="AZ474" s="72"/>
      <c r="BA474" s="70"/>
      <c r="BB474" s="70"/>
      <c r="BC474" s="70"/>
      <c r="BD474" s="70"/>
      <c r="BE474" s="70"/>
      <c r="BF474" s="70"/>
      <c r="BG474" s="70"/>
      <c r="BH474" s="70"/>
      <c r="BI474" s="46" t="s">
        <v>115</v>
      </c>
      <c r="BJ474" s="70" t="s">
        <v>522</v>
      </c>
      <c r="BK474" s="72" t="s">
        <v>73</v>
      </c>
      <c r="BL474" s="72" t="s">
        <v>634</v>
      </c>
      <c r="BM474" s="49">
        <v>25</v>
      </c>
      <c r="BN474" s="60"/>
      <c r="BO474" s="61">
        <v>48</v>
      </c>
      <c r="BP474" s="61"/>
      <c r="BQ474" s="79"/>
      <c r="BR474" s="62"/>
      <c r="BS474" s="74"/>
      <c r="BT474" s="72" t="s">
        <v>105</v>
      </c>
      <c r="BV474" s="38"/>
    </row>
    <row r="475" spans="1:74" ht="20.25" customHeight="1">
      <c r="A475" s="46">
        <v>52</v>
      </c>
      <c r="B475" s="46">
        <v>821</v>
      </c>
      <c r="C475" s="68" t="s">
        <v>758</v>
      </c>
      <c r="D475" s="49">
        <v>2</v>
      </c>
      <c r="E475" s="49" t="str">
        <f t="shared" si="40"/>
        <v>1355ENTH0611</v>
      </c>
      <c r="F475" s="104" t="s">
        <v>549</v>
      </c>
      <c r="G475" s="70" t="s">
        <v>759</v>
      </c>
      <c r="H475" s="77" t="s">
        <v>66</v>
      </c>
      <c r="I475" s="69" t="s">
        <v>547</v>
      </c>
      <c r="J475" s="53"/>
      <c r="K475" s="53"/>
      <c r="L475" s="46"/>
      <c r="M475" s="69"/>
      <c r="N475" s="46">
        <v>1</v>
      </c>
      <c r="O475" s="46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69"/>
      <c r="AF475" s="70"/>
      <c r="AG475" s="70">
        <v>1</v>
      </c>
      <c r="AH475" s="70"/>
      <c r="AI475" s="70"/>
      <c r="AJ475" s="70"/>
      <c r="AK475" s="70"/>
      <c r="AL475" s="70"/>
      <c r="AM475" s="70"/>
      <c r="AN475" s="70"/>
      <c r="AO475" s="70"/>
      <c r="AP475" s="78">
        <v>55</v>
      </c>
      <c r="AQ475" s="55">
        <f>VLOOKUP(E475,'[1]LopHocPhan'!C$2:F$1412,4,FALSE)</f>
        <v>36</v>
      </c>
      <c r="AR475" s="56">
        <f t="shared" si="41"/>
        <v>19</v>
      </c>
      <c r="AS475" s="55"/>
      <c r="AT475" s="55"/>
      <c r="AU475" s="55">
        <f t="shared" si="42"/>
        <v>36</v>
      </c>
      <c r="AV475" s="71" t="s">
        <v>136</v>
      </c>
      <c r="AW475" s="55">
        <v>1</v>
      </c>
      <c r="AX475" s="55" t="s">
        <v>79</v>
      </c>
      <c r="AY475" s="58"/>
      <c r="AZ475" s="72"/>
      <c r="BA475" s="46" t="s">
        <v>115</v>
      </c>
      <c r="BB475" s="70" t="s">
        <v>187</v>
      </c>
      <c r="BC475" s="70"/>
      <c r="BD475" s="70"/>
      <c r="BE475" s="70"/>
      <c r="BF475" s="70"/>
      <c r="BG475" s="70"/>
      <c r="BH475" s="70"/>
      <c r="BI475" s="80"/>
      <c r="BJ475" s="50"/>
      <c r="BK475" s="72" t="s">
        <v>73</v>
      </c>
      <c r="BL475" s="58" t="s">
        <v>633</v>
      </c>
      <c r="BM475" s="49">
        <v>25</v>
      </c>
      <c r="BN475" s="60"/>
      <c r="BO475" s="61">
        <v>48</v>
      </c>
      <c r="BP475" s="61" t="s">
        <v>760</v>
      </c>
      <c r="BQ475" s="79"/>
      <c r="BR475" s="62"/>
      <c r="BS475" s="74"/>
      <c r="BT475" s="72" t="s">
        <v>105</v>
      </c>
      <c r="BV475" s="38"/>
    </row>
    <row r="476" spans="1:74" ht="20.25" customHeight="1">
      <c r="A476" s="46">
        <v>53</v>
      </c>
      <c r="B476" s="46">
        <v>838</v>
      </c>
      <c r="C476" s="68" t="s">
        <v>739</v>
      </c>
      <c r="D476" s="49">
        <v>2</v>
      </c>
      <c r="E476" s="49" t="str">
        <f t="shared" si="40"/>
        <v>1331ENTH1511</v>
      </c>
      <c r="F476" s="104" t="s">
        <v>761</v>
      </c>
      <c r="G476" s="69" t="s">
        <v>723</v>
      </c>
      <c r="H476" s="77" t="s">
        <v>66</v>
      </c>
      <c r="I476" s="69" t="s">
        <v>762</v>
      </c>
      <c r="J476" s="53"/>
      <c r="K476" s="53"/>
      <c r="L476" s="46"/>
      <c r="M476" s="69"/>
      <c r="N476" s="46">
        <v>1</v>
      </c>
      <c r="O476" s="46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>
        <v>1</v>
      </c>
      <c r="AD476" s="70"/>
      <c r="AE476" s="69">
        <v>1</v>
      </c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8">
        <v>50</v>
      </c>
      <c r="AQ476" s="55">
        <f>VLOOKUP(E476,'[1]LopHocPhan'!C$2:F$1412,4,FALSE)</f>
        <v>50</v>
      </c>
      <c r="AR476" s="56">
        <f t="shared" si="41"/>
        <v>0</v>
      </c>
      <c r="AS476" s="55"/>
      <c r="AT476" s="55"/>
      <c r="AU476" s="55">
        <f t="shared" si="42"/>
        <v>50</v>
      </c>
      <c r="AV476" s="71" t="s">
        <v>175</v>
      </c>
      <c r="AW476" s="55">
        <v>1</v>
      </c>
      <c r="AX476" s="55" t="s">
        <v>79</v>
      </c>
      <c r="AY476" s="72"/>
      <c r="AZ476" s="72"/>
      <c r="BA476" s="70"/>
      <c r="BB476" s="70"/>
      <c r="BC476" s="46" t="s">
        <v>115</v>
      </c>
      <c r="BD476" s="70" t="s">
        <v>428</v>
      </c>
      <c r="BE476" s="70"/>
      <c r="BF476" s="70"/>
      <c r="BG476" s="70"/>
      <c r="BH476" s="70"/>
      <c r="BI476" s="70"/>
      <c r="BJ476" s="70"/>
      <c r="BK476" s="72" t="s">
        <v>73</v>
      </c>
      <c r="BL476" s="72" t="s">
        <v>633</v>
      </c>
      <c r="BM476" s="49">
        <v>25</v>
      </c>
      <c r="BN476" s="60"/>
      <c r="BO476" s="61">
        <v>48</v>
      </c>
      <c r="BP476" s="61"/>
      <c r="BQ476" s="79"/>
      <c r="BR476" s="62"/>
      <c r="BS476" s="74"/>
      <c r="BT476" s="72" t="s">
        <v>105</v>
      </c>
      <c r="BV476" s="38"/>
    </row>
    <row r="477" spans="1:74" ht="20.25" customHeight="1">
      <c r="A477" s="46">
        <v>54</v>
      </c>
      <c r="B477" s="46">
        <v>839</v>
      </c>
      <c r="C477" s="68" t="s">
        <v>739</v>
      </c>
      <c r="D477" s="49">
        <v>2</v>
      </c>
      <c r="E477" s="49" t="str">
        <f t="shared" si="40"/>
        <v>1332ENTH1511</v>
      </c>
      <c r="F477" s="104" t="s">
        <v>763</v>
      </c>
      <c r="G477" s="69" t="s">
        <v>723</v>
      </c>
      <c r="H477" s="77" t="s">
        <v>66</v>
      </c>
      <c r="I477" s="69" t="s">
        <v>762</v>
      </c>
      <c r="J477" s="53"/>
      <c r="K477" s="53"/>
      <c r="L477" s="46"/>
      <c r="M477" s="69"/>
      <c r="N477" s="46">
        <v>1</v>
      </c>
      <c r="O477" s="46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>
        <v>1</v>
      </c>
      <c r="AD477" s="70"/>
      <c r="AE477" s="69">
        <v>1</v>
      </c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8">
        <v>50</v>
      </c>
      <c r="AQ477" s="55">
        <f>VLOOKUP(E477,'[1]LopHocPhan'!C$2:F$1412,4,FALSE)</f>
        <v>50</v>
      </c>
      <c r="AR477" s="56">
        <f t="shared" si="41"/>
        <v>0</v>
      </c>
      <c r="AS477" s="55"/>
      <c r="AT477" s="55"/>
      <c r="AU477" s="55">
        <f t="shared" si="42"/>
        <v>50</v>
      </c>
      <c r="AV477" s="71" t="s">
        <v>175</v>
      </c>
      <c r="AW477" s="55">
        <v>1</v>
      </c>
      <c r="AX477" s="55" t="s">
        <v>82</v>
      </c>
      <c r="AY477" s="72"/>
      <c r="AZ477" s="72"/>
      <c r="BA477" s="70"/>
      <c r="BB477" s="70"/>
      <c r="BC477" s="46" t="s">
        <v>115</v>
      </c>
      <c r="BD477" s="70" t="s">
        <v>522</v>
      </c>
      <c r="BE477" s="70"/>
      <c r="BF477" s="70"/>
      <c r="BG477" s="70"/>
      <c r="BH477" s="70"/>
      <c r="BI477" s="70"/>
      <c r="BJ477" s="70"/>
      <c r="BK477" s="72" t="s">
        <v>73</v>
      </c>
      <c r="BL477" s="72" t="s">
        <v>633</v>
      </c>
      <c r="BM477" s="49">
        <v>25</v>
      </c>
      <c r="BN477" s="60"/>
      <c r="BO477" s="61">
        <v>48</v>
      </c>
      <c r="BP477" s="61"/>
      <c r="BQ477" s="79"/>
      <c r="BR477" s="62"/>
      <c r="BS477" s="74"/>
      <c r="BT477" s="72" t="s">
        <v>105</v>
      </c>
      <c r="BV477" s="38"/>
    </row>
    <row r="478" spans="1:74" ht="20.25" customHeight="1">
      <c r="A478" s="46">
        <v>55</v>
      </c>
      <c r="B478" s="46">
        <v>840</v>
      </c>
      <c r="C478" s="68" t="s">
        <v>739</v>
      </c>
      <c r="D478" s="49">
        <v>2</v>
      </c>
      <c r="E478" s="49" t="str">
        <f t="shared" si="40"/>
        <v>1333ENTH1511</v>
      </c>
      <c r="F478" s="104" t="s">
        <v>764</v>
      </c>
      <c r="G478" s="69" t="s">
        <v>723</v>
      </c>
      <c r="H478" s="77" t="s">
        <v>66</v>
      </c>
      <c r="I478" s="69" t="s">
        <v>762</v>
      </c>
      <c r="J478" s="53"/>
      <c r="K478" s="53"/>
      <c r="L478" s="46"/>
      <c r="M478" s="69"/>
      <c r="N478" s="46">
        <v>1</v>
      </c>
      <c r="O478" s="46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>
        <v>1</v>
      </c>
      <c r="AD478" s="70"/>
      <c r="AE478" s="69">
        <v>1</v>
      </c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8">
        <v>50</v>
      </c>
      <c r="AQ478" s="55">
        <f>VLOOKUP(E478,'[1]LopHocPhan'!C$2:F$1412,4,FALSE)</f>
        <v>48</v>
      </c>
      <c r="AR478" s="56">
        <f t="shared" si="41"/>
        <v>2</v>
      </c>
      <c r="AS478" s="55"/>
      <c r="AT478" s="55"/>
      <c r="AU478" s="55">
        <f t="shared" si="42"/>
        <v>48</v>
      </c>
      <c r="AV478" s="71" t="s">
        <v>175</v>
      </c>
      <c r="AW478" s="55">
        <v>1</v>
      </c>
      <c r="AX478" s="55" t="s">
        <v>250</v>
      </c>
      <c r="AY478" s="72"/>
      <c r="AZ478" s="72"/>
      <c r="BA478" s="70"/>
      <c r="BB478" s="70"/>
      <c r="BC478" s="46" t="s">
        <v>115</v>
      </c>
      <c r="BD478" s="70" t="s">
        <v>415</v>
      </c>
      <c r="BE478" s="70"/>
      <c r="BF478" s="70"/>
      <c r="BG478" s="70"/>
      <c r="BH478" s="70"/>
      <c r="BI478" s="88"/>
      <c r="BJ478" s="88"/>
      <c r="BK478" s="72" t="s">
        <v>73</v>
      </c>
      <c r="BL478" s="72" t="s">
        <v>633</v>
      </c>
      <c r="BM478" s="49">
        <v>25</v>
      </c>
      <c r="BN478" s="60"/>
      <c r="BO478" s="61">
        <v>48</v>
      </c>
      <c r="BP478" s="61"/>
      <c r="BQ478" s="79"/>
      <c r="BR478" s="62"/>
      <c r="BS478" s="74"/>
      <c r="BT478" s="72" t="s">
        <v>105</v>
      </c>
      <c r="BV478" s="38"/>
    </row>
    <row r="479" spans="1:74" ht="20.25" customHeight="1">
      <c r="A479" s="46">
        <v>56</v>
      </c>
      <c r="B479" s="46">
        <v>841</v>
      </c>
      <c r="C479" s="68" t="s">
        <v>739</v>
      </c>
      <c r="D479" s="49">
        <v>2</v>
      </c>
      <c r="E479" s="49" t="str">
        <f t="shared" si="40"/>
        <v>1334ENTH1511</v>
      </c>
      <c r="F479" s="104" t="s">
        <v>765</v>
      </c>
      <c r="G479" s="69" t="s">
        <v>723</v>
      </c>
      <c r="H479" s="77" t="s">
        <v>66</v>
      </c>
      <c r="I479" s="69" t="s">
        <v>762</v>
      </c>
      <c r="J479" s="53"/>
      <c r="K479" s="53"/>
      <c r="L479" s="46"/>
      <c r="M479" s="69"/>
      <c r="N479" s="46">
        <v>1</v>
      </c>
      <c r="O479" s="46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>
        <v>1</v>
      </c>
      <c r="AD479" s="70"/>
      <c r="AE479" s="69">
        <v>1</v>
      </c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8">
        <v>50</v>
      </c>
      <c r="AQ479" s="55">
        <f>VLOOKUP(E479,'[1]LopHocPhan'!C$2:F$1412,4,FALSE)</f>
        <v>40</v>
      </c>
      <c r="AR479" s="56">
        <f t="shared" si="41"/>
        <v>10</v>
      </c>
      <c r="AS479" s="55"/>
      <c r="AT479" s="55"/>
      <c r="AU479" s="55">
        <f t="shared" si="42"/>
        <v>40</v>
      </c>
      <c r="AV479" s="71" t="s">
        <v>175</v>
      </c>
      <c r="AW479" s="55">
        <v>1</v>
      </c>
      <c r="AX479" s="55" t="s">
        <v>186</v>
      </c>
      <c r="AY479" s="72"/>
      <c r="AZ479" s="72"/>
      <c r="BA479" s="70"/>
      <c r="BB479" s="70"/>
      <c r="BC479" s="46" t="s">
        <v>115</v>
      </c>
      <c r="BD479" s="70" t="s">
        <v>299</v>
      </c>
      <c r="BE479" s="70"/>
      <c r="BF479" s="70"/>
      <c r="BG479" s="70"/>
      <c r="BH479" s="70"/>
      <c r="BI479" s="70"/>
      <c r="BJ479" s="70"/>
      <c r="BK479" s="72" t="s">
        <v>73</v>
      </c>
      <c r="BL479" s="72" t="s">
        <v>633</v>
      </c>
      <c r="BM479" s="49">
        <v>25</v>
      </c>
      <c r="BN479" s="60"/>
      <c r="BO479" s="61">
        <v>48</v>
      </c>
      <c r="BP479" s="61"/>
      <c r="BQ479" s="79"/>
      <c r="BR479" s="62"/>
      <c r="BS479" s="74"/>
      <c r="BT479" s="72" t="s">
        <v>105</v>
      </c>
      <c r="BV479" s="38"/>
    </row>
    <row r="480" spans="1:74" ht="20.25" customHeight="1">
      <c r="A480" s="46">
        <v>57</v>
      </c>
      <c r="B480" s="46">
        <v>842</v>
      </c>
      <c r="C480" s="68" t="s">
        <v>739</v>
      </c>
      <c r="D480" s="49">
        <v>2</v>
      </c>
      <c r="E480" s="49" t="str">
        <f t="shared" si="40"/>
        <v>1335ENTH1511</v>
      </c>
      <c r="F480" s="104" t="s">
        <v>766</v>
      </c>
      <c r="G480" s="69" t="s">
        <v>723</v>
      </c>
      <c r="H480" s="77" t="s">
        <v>66</v>
      </c>
      <c r="I480" s="69" t="s">
        <v>762</v>
      </c>
      <c r="J480" s="53"/>
      <c r="K480" s="53"/>
      <c r="L480" s="46"/>
      <c r="M480" s="69"/>
      <c r="N480" s="46">
        <v>1</v>
      </c>
      <c r="O480" s="46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>
        <v>1</v>
      </c>
      <c r="AD480" s="70"/>
      <c r="AE480" s="69">
        <v>1</v>
      </c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8">
        <v>50</v>
      </c>
      <c r="AQ480" s="55">
        <f>VLOOKUP(E480,'[1]LopHocPhan'!C$2:F$1412,4,FALSE)</f>
        <v>48</v>
      </c>
      <c r="AR480" s="56">
        <f t="shared" si="41"/>
        <v>2</v>
      </c>
      <c r="AS480" s="55"/>
      <c r="AT480" s="55"/>
      <c r="AU480" s="55">
        <f t="shared" si="42"/>
        <v>48</v>
      </c>
      <c r="AV480" s="71" t="s">
        <v>175</v>
      </c>
      <c r="AW480" s="55">
        <v>1</v>
      </c>
      <c r="AX480" s="55" t="s">
        <v>124</v>
      </c>
      <c r="AY480" s="72"/>
      <c r="AZ480" s="72"/>
      <c r="BA480" s="70"/>
      <c r="BB480" s="70"/>
      <c r="BC480" s="46" t="s">
        <v>115</v>
      </c>
      <c r="BD480" s="70" t="s">
        <v>185</v>
      </c>
      <c r="BE480" s="70"/>
      <c r="BF480" s="70"/>
      <c r="BG480" s="70"/>
      <c r="BH480" s="70"/>
      <c r="BI480" s="70"/>
      <c r="BJ480" s="70"/>
      <c r="BK480" s="72" t="s">
        <v>73</v>
      </c>
      <c r="BL480" s="72" t="s">
        <v>633</v>
      </c>
      <c r="BM480" s="49">
        <v>25</v>
      </c>
      <c r="BN480" s="60"/>
      <c r="BO480" s="61">
        <v>48</v>
      </c>
      <c r="BP480" s="61"/>
      <c r="BQ480" s="79"/>
      <c r="BR480" s="62"/>
      <c r="BS480" s="74"/>
      <c r="BT480" s="72" t="s">
        <v>105</v>
      </c>
      <c r="BV480" s="38"/>
    </row>
    <row r="481" spans="1:74" ht="20.25" customHeight="1">
      <c r="A481" s="46">
        <v>58</v>
      </c>
      <c r="B481" s="46">
        <v>843</v>
      </c>
      <c r="C481" s="68" t="s">
        <v>739</v>
      </c>
      <c r="D481" s="49">
        <v>2</v>
      </c>
      <c r="E481" s="49" t="str">
        <f t="shared" si="40"/>
        <v>1336ENTH1511</v>
      </c>
      <c r="F481" s="104" t="s">
        <v>767</v>
      </c>
      <c r="G481" s="69" t="s">
        <v>723</v>
      </c>
      <c r="H481" s="77" t="s">
        <v>66</v>
      </c>
      <c r="I481" s="69" t="s">
        <v>762</v>
      </c>
      <c r="J481" s="53"/>
      <c r="K481" s="53"/>
      <c r="L481" s="46"/>
      <c r="M481" s="69"/>
      <c r="N481" s="46">
        <v>1</v>
      </c>
      <c r="O481" s="46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>
        <v>1</v>
      </c>
      <c r="AD481" s="70"/>
      <c r="AE481" s="69">
        <v>1</v>
      </c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8">
        <v>50</v>
      </c>
      <c r="AQ481" s="55">
        <f>VLOOKUP(E481,'[1]LopHocPhan'!C$2:F$1412,4,FALSE)</f>
        <v>38</v>
      </c>
      <c r="AR481" s="56">
        <f t="shared" si="41"/>
        <v>12</v>
      </c>
      <c r="AS481" s="55"/>
      <c r="AT481" s="55"/>
      <c r="AU481" s="55">
        <f t="shared" si="42"/>
        <v>38</v>
      </c>
      <c r="AV481" s="71" t="s">
        <v>166</v>
      </c>
      <c r="AW481" s="55">
        <v>1</v>
      </c>
      <c r="AX481" s="55" t="s">
        <v>174</v>
      </c>
      <c r="AY481" s="72"/>
      <c r="AZ481" s="72"/>
      <c r="BA481" s="70"/>
      <c r="BB481" s="70"/>
      <c r="BC481" s="70"/>
      <c r="BD481" s="70"/>
      <c r="BE481" s="70"/>
      <c r="BF481" s="70"/>
      <c r="BG481" s="46" t="s">
        <v>115</v>
      </c>
      <c r="BH481" s="70" t="s">
        <v>473</v>
      </c>
      <c r="BI481" s="70"/>
      <c r="BJ481" s="70"/>
      <c r="BK481" s="72" t="s">
        <v>73</v>
      </c>
      <c r="BL481" s="72" t="s">
        <v>634</v>
      </c>
      <c r="BM481" s="49">
        <v>25</v>
      </c>
      <c r="BN481" s="60"/>
      <c r="BO481" s="61">
        <v>48</v>
      </c>
      <c r="BP481" s="61"/>
      <c r="BQ481" s="79"/>
      <c r="BR481" s="62"/>
      <c r="BS481" s="74"/>
      <c r="BT481" s="72" t="s">
        <v>105</v>
      </c>
      <c r="BV481" s="38"/>
    </row>
    <row r="482" spans="1:74" ht="20.25" customHeight="1">
      <c r="A482" s="46">
        <v>59</v>
      </c>
      <c r="B482" s="46">
        <v>844</v>
      </c>
      <c r="C482" s="68" t="s">
        <v>739</v>
      </c>
      <c r="D482" s="49">
        <v>2</v>
      </c>
      <c r="E482" s="49" t="str">
        <f t="shared" si="40"/>
        <v>1337ENTH1511</v>
      </c>
      <c r="F482" s="104" t="s">
        <v>768</v>
      </c>
      <c r="G482" s="69" t="s">
        <v>723</v>
      </c>
      <c r="H482" s="77" t="s">
        <v>66</v>
      </c>
      <c r="I482" s="69" t="s">
        <v>762</v>
      </c>
      <c r="J482" s="53"/>
      <c r="K482" s="53"/>
      <c r="L482" s="46"/>
      <c r="M482" s="69"/>
      <c r="N482" s="46">
        <v>1</v>
      </c>
      <c r="O482" s="46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>
        <v>1</v>
      </c>
      <c r="AD482" s="70"/>
      <c r="AE482" s="69">
        <v>1</v>
      </c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8">
        <v>50</v>
      </c>
      <c r="AQ482" s="55">
        <f>VLOOKUP(E482,'[1]LopHocPhan'!C$2:F$1412,4,FALSE)</f>
        <v>50</v>
      </c>
      <c r="AR482" s="56">
        <f t="shared" si="41"/>
        <v>0</v>
      </c>
      <c r="AS482" s="55"/>
      <c r="AT482" s="55"/>
      <c r="AU482" s="55">
        <f t="shared" si="42"/>
        <v>50</v>
      </c>
      <c r="AV482" s="71" t="s">
        <v>166</v>
      </c>
      <c r="AW482" s="55">
        <v>1</v>
      </c>
      <c r="AX482" s="55" t="s">
        <v>72</v>
      </c>
      <c r="AY482" s="72"/>
      <c r="AZ482" s="72"/>
      <c r="BA482" s="70"/>
      <c r="BB482" s="70"/>
      <c r="BC482" s="70"/>
      <c r="BD482" s="70"/>
      <c r="BE482" s="70"/>
      <c r="BF482" s="70"/>
      <c r="BG482" s="46" t="s">
        <v>115</v>
      </c>
      <c r="BH482" s="70" t="s">
        <v>460</v>
      </c>
      <c r="BI482" s="70"/>
      <c r="BJ482" s="70"/>
      <c r="BK482" s="72" t="s">
        <v>73</v>
      </c>
      <c r="BL482" s="72" t="s">
        <v>634</v>
      </c>
      <c r="BM482" s="49">
        <v>25</v>
      </c>
      <c r="BN482" s="60"/>
      <c r="BO482" s="61">
        <v>48</v>
      </c>
      <c r="BP482" s="61"/>
      <c r="BQ482" s="79"/>
      <c r="BR482" s="62"/>
      <c r="BS482" s="74"/>
      <c r="BT482" s="72" t="s">
        <v>105</v>
      </c>
      <c r="BV482" s="38"/>
    </row>
    <row r="483" spans="1:74" ht="20.25" customHeight="1">
      <c r="A483" s="46">
        <v>60</v>
      </c>
      <c r="B483" s="46">
        <v>862</v>
      </c>
      <c r="C483" s="68" t="s">
        <v>739</v>
      </c>
      <c r="D483" s="49">
        <v>2</v>
      </c>
      <c r="E483" s="49" t="str">
        <f t="shared" si="40"/>
        <v>1338ENTH1511</v>
      </c>
      <c r="F483" s="104" t="s">
        <v>769</v>
      </c>
      <c r="G483" s="69" t="s">
        <v>723</v>
      </c>
      <c r="H483" s="77" t="s">
        <v>66</v>
      </c>
      <c r="I483" s="69" t="s">
        <v>620</v>
      </c>
      <c r="J483" s="53"/>
      <c r="K483" s="53"/>
      <c r="L483" s="46"/>
      <c r="M483" s="69"/>
      <c r="N483" s="46">
        <v>1</v>
      </c>
      <c r="O483" s="46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>
        <v>1</v>
      </c>
      <c r="AA483" s="70"/>
      <c r="AB483" s="70"/>
      <c r="AC483" s="70"/>
      <c r="AD483" s="70"/>
      <c r="AE483" s="69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8">
        <v>55</v>
      </c>
      <c r="AQ483" s="55">
        <f>VLOOKUP(E483,'[1]LopHocPhan'!C$2:F$1412,4,FALSE)</f>
        <v>46</v>
      </c>
      <c r="AR483" s="56">
        <f t="shared" si="41"/>
        <v>9</v>
      </c>
      <c r="AS483" s="55" t="s">
        <v>770</v>
      </c>
      <c r="AT483" s="55"/>
      <c r="AU483" s="55">
        <v>40</v>
      </c>
      <c r="AV483" s="71" t="s">
        <v>163</v>
      </c>
      <c r="AW483" s="55">
        <v>3</v>
      </c>
      <c r="AX483" s="55" t="s">
        <v>104</v>
      </c>
      <c r="AY483" s="72"/>
      <c r="AZ483" s="72"/>
      <c r="BA483" s="70"/>
      <c r="BB483" s="70"/>
      <c r="BC483" s="70"/>
      <c r="BD483" s="70"/>
      <c r="BE483" s="46" t="s">
        <v>119</v>
      </c>
      <c r="BF483" s="70" t="s">
        <v>465</v>
      </c>
      <c r="BG483" s="70"/>
      <c r="BH483" s="70"/>
      <c r="BI483" s="70"/>
      <c r="BJ483" s="70"/>
      <c r="BK483" s="72" t="s">
        <v>73</v>
      </c>
      <c r="BL483" s="72" t="s">
        <v>634</v>
      </c>
      <c r="BM483" s="49">
        <v>25</v>
      </c>
      <c r="BN483" s="60"/>
      <c r="BO483" s="61">
        <v>48</v>
      </c>
      <c r="BP483" s="61"/>
      <c r="BQ483" s="79"/>
      <c r="BR483" s="62"/>
      <c r="BS483" s="74"/>
      <c r="BT483" s="72" t="s">
        <v>105</v>
      </c>
      <c r="BV483" s="38"/>
    </row>
    <row r="484" spans="1:74" ht="20.25" customHeight="1">
      <c r="A484" s="46">
        <v>61</v>
      </c>
      <c r="B484" s="46">
        <v>863</v>
      </c>
      <c r="C484" s="68" t="s">
        <v>739</v>
      </c>
      <c r="D484" s="49">
        <v>2</v>
      </c>
      <c r="E484" s="49" t="str">
        <f t="shared" si="40"/>
        <v>1339ENTH1511</v>
      </c>
      <c r="F484" s="104" t="s">
        <v>771</v>
      </c>
      <c r="G484" s="69" t="s">
        <v>723</v>
      </c>
      <c r="H484" s="77" t="s">
        <v>66</v>
      </c>
      <c r="I484" s="69" t="s">
        <v>620</v>
      </c>
      <c r="J484" s="53"/>
      <c r="K484" s="53"/>
      <c r="L484" s="46"/>
      <c r="M484" s="69"/>
      <c r="N484" s="46">
        <v>1</v>
      </c>
      <c r="O484" s="46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>
        <v>1</v>
      </c>
      <c r="AA484" s="70"/>
      <c r="AB484" s="70"/>
      <c r="AC484" s="70"/>
      <c r="AD484" s="70"/>
      <c r="AE484" s="69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8">
        <v>55</v>
      </c>
      <c r="AQ484" s="55">
        <f>VLOOKUP(E484,'[1]LopHocPhan'!C$2:F$1412,4,FALSE)</f>
        <v>47</v>
      </c>
      <c r="AR484" s="56">
        <f t="shared" si="41"/>
        <v>8</v>
      </c>
      <c r="AS484" s="55"/>
      <c r="AT484" s="55"/>
      <c r="AU484" s="55">
        <f>AQ484</f>
        <v>47</v>
      </c>
      <c r="AV484" s="71" t="s">
        <v>163</v>
      </c>
      <c r="AW484" s="55">
        <v>3</v>
      </c>
      <c r="AX484" s="55" t="s">
        <v>108</v>
      </c>
      <c r="AY484" s="72"/>
      <c r="AZ484" s="72"/>
      <c r="BA484" s="70"/>
      <c r="BB484" s="70"/>
      <c r="BC484" s="70"/>
      <c r="BD484" s="70"/>
      <c r="BE484" s="46" t="s">
        <v>119</v>
      </c>
      <c r="BF484" s="70" t="s">
        <v>189</v>
      </c>
      <c r="BG484" s="70"/>
      <c r="BH484" s="70"/>
      <c r="BI484" s="70"/>
      <c r="BJ484" s="70"/>
      <c r="BK484" s="72" t="s">
        <v>73</v>
      </c>
      <c r="BL484" s="72" t="s">
        <v>634</v>
      </c>
      <c r="BM484" s="49">
        <v>25</v>
      </c>
      <c r="BN484" s="60"/>
      <c r="BO484" s="61">
        <v>48</v>
      </c>
      <c r="BP484" s="61"/>
      <c r="BQ484" s="79"/>
      <c r="BR484" s="62"/>
      <c r="BS484" s="74"/>
      <c r="BT484" s="72" t="s">
        <v>105</v>
      </c>
      <c r="BV484" s="38"/>
    </row>
    <row r="485" spans="1:74" ht="20.25" customHeight="1">
      <c r="A485" s="46">
        <v>62</v>
      </c>
      <c r="B485" s="46">
        <v>864</v>
      </c>
      <c r="C485" s="68" t="s">
        <v>739</v>
      </c>
      <c r="D485" s="49">
        <v>2</v>
      </c>
      <c r="E485" s="49" t="str">
        <f t="shared" si="40"/>
        <v>1340ENTH1511</v>
      </c>
      <c r="F485" s="104" t="s">
        <v>772</v>
      </c>
      <c r="G485" s="69" t="s">
        <v>723</v>
      </c>
      <c r="H485" s="77" t="s">
        <v>66</v>
      </c>
      <c r="I485" s="69" t="s">
        <v>620</v>
      </c>
      <c r="J485" s="53"/>
      <c r="K485" s="53"/>
      <c r="L485" s="46"/>
      <c r="M485" s="69"/>
      <c r="N485" s="46">
        <v>1</v>
      </c>
      <c r="O485" s="46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>
        <v>1</v>
      </c>
      <c r="AA485" s="70"/>
      <c r="AB485" s="70"/>
      <c r="AC485" s="70"/>
      <c r="AD485" s="70"/>
      <c r="AE485" s="69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8">
        <v>55</v>
      </c>
      <c r="AQ485" s="55">
        <f>VLOOKUP(E485,'[1]LopHocPhan'!C$2:F$1412,4,FALSE)</f>
        <v>52</v>
      </c>
      <c r="AR485" s="56">
        <f t="shared" si="41"/>
        <v>3</v>
      </c>
      <c r="AS485" s="55"/>
      <c r="AT485" s="55"/>
      <c r="AU485" s="55">
        <f>AQ485</f>
        <v>52</v>
      </c>
      <c r="AV485" s="71" t="s">
        <v>163</v>
      </c>
      <c r="AW485" s="55">
        <v>3</v>
      </c>
      <c r="AX485" s="55" t="s">
        <v>155</v>
      </c>
      <c r="AY485" s="72"/>
      <c r="AZ485" s="72"/>
      <c r="BA485" s="70"/>
      <c r="BB485" s="70"/>
      <c r="BC485" s="70"/>
      <c r="BD485" s="70"/>
      <c r="BE485" s="46" t="s">
        <v>119</v>
      </c>
      <c r="BF485" s="70" t="s">
        <v>190</v>
      </c>
      <c r="BG485" s="70"/>
      <c r="BH485" s="70"/>
      <c r="BI485" s="70"/>
      <c r="BJ485" s="70"/>
      <c r="BK485" s="72" t="s">
        <v>73</v>
      </c>
      <c r="BL485" s="72" t="s">
        <v>634</v>
      </c>
      <c r="BM485" s="49">
        <v>25</v>
      </c>
      <c r="BN485" s="60"/>
      <c r="BO485" s="61">
        <v>48</v>
      </c>
      <c r="BP485" s="61"/>
      <c r="BQ485" s="79"/>
      <c r="BR485" s="62"/>
      <c r="BS485" s="74"/>
      <c r="BT485" s="72" t="s">
        <v>105</v>
      </c>
      <c r="BV485" s="38"/>
    </row>
    <row r="486" spans="1:74" ht="20.25" customHeight="1">
      <c r="A486" s="46">
        <v>63</v>
      </c>
      <c r="B486" s="46">
        <v>865</v>
      </c>
      <c r="C486" s="68" t="s">
        <v>739</v>
      </c>
      <c r="D486" s="49">
        <v>2</v>
      </c>
      <c r="E486" s="49" t="str">
        <f t="shared" si="40"/>
        <v>1341ENTH1511</v>
      </c>
      <c r="F486" s="104" t="s">
        <v>773</v>
      </c>
      <c r="G486" s="69" t="s">
        <v>723</v>
      </c>
      <c r="H486" s="77" t="s">
        <v>66</v>
      </c>
      <c r="I486" s="69" t="s">
        <v>620</v>
      </c>
      <c r="J486" s="53"/>
      <c r="K486" s="53"/>
      <c r="L486" s="46"/>
      <c r="M486" s="69"/>
      <c r="N486" s="46">
        <v>1</v>
      </c>
      <c r="O486" s="46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>
        <v>1</v>
      </c>
      <c r="AA486" s="70"/>
      <c r="AB486" s="70"/>
      <c r="AC486" s="70"/>
      <c r="AD486" s="70"/>
      <c r="AE486" s="69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8">
        <v>55</v>
      </c>
      <c r="AQ486" s="55">
        <f>VLOOKUP(E486,'[1]LopHocPhan'!C$2:F$1412,4,FALSE)</f>
        <v>50</v>
      </c>
      <c r="AR486" s="56">
        <f t="shared" si="41"/>
        <v>5</v>
      </c>
      <c r="AS486" s="55"/>
      <c r="AT486" s="55"/>
      <c r="AU486" s="55">
        <f>AQ486</f>
        <v>50</v>
      </c>
      <c r="AV486" s="71" t="s">
        <v>163</v>
      </c>
      <c r="AW486" s="55">
        <v>3</v>
      </c>
      <c r="AX486" s="55" t="s">
        <v>204</v>
      </c>
      <c r="AY486" s="72"/>
      <c r="AZ486" s="72"/>
      <c r="BA486" s="70"/>
      <c r="BB486" s="70"/>
      <c r="BC486" s="70"/>
      <c r="BD486" s="70"/>
      <c r="BE486" s="46" t="s">
        <v>119</v>
      </c>
      <c r="BF486" s="70" t="s">
        <v>282</v>
      </c>
      <c r="BG486" s="70"/>
      <c r="BH486" s="70"/>
      <c r="BI486" s="70"/>
      <c r="BJ486" s="70"/>
      <c r="BK486" s="72" t="s">
        <v>73</v>
      </c>
      <c r="BL486" s="72" t="s">
        <v>634</v>
      </c>
      <c r="BM486" s="49">
        <v>25</v>
      </c>
      <c r="BN486" s="60"/>
      <c r="BO486" s="61">
        <v>48</v>
      </c>
      <c r="BP486" s="61"/>
      <c r="BQ486" s="79"/>
      <c r="BR486" s="62"/>
      <c r="BS486" s="74"/>
      <c r="BT486" s="72" t="s">
        <v>105</v>
      </c>
      <c r="BV486" s="38"/>
    </row>
    <row r="487" spans="1:74" ht="20.25" customHeight="1">
      <c r="A487" s="46">
        <v>64</v>
      </c>
      <c r="B487" s="46">
        <v>866</v>
      </c>
      <c r="C487" s="68" t="s">
        <v>739</v>
      </c>
      <c r="D487" s="49">
        <v>2</v>
      </c>
      <c r="E487" s="49" t="str">
        <f t="shared" si="40"/>
        <v>1342ENTH1511</v>
      </c>
      <c r="F487" s="104" t="s">
        <v>774</v>
      </c>
      <c r="G487" s="69" t="s">
        <v>723</v>
      </c>
      <c r="H487" s="77" t="s">
        <v>66</v>
      </c>
      <c r="I487" s="69" t="s">
        <v>620</v>
      </c>
      <c r="J487" s="53"/>
      <c r="K487" s="53"/>
      <c r="L487" s="46"/>
      <c r="M487" s="69"/>
      <c r="N487" s="46">
        <v>1</v>
      </c>
      <c r="O487" s="46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>
        <v>1</v>
      </c>
      <c r="AA487" s="70"/>
      <c r="AB487" s="70"/>
      <c r="AC487" s="70"/>
      <c r="AD487" s="70"/>
      <c r="AE487" s="69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8">
        <v>55</v>
      </c>
      <c r="AQ487" s="55">
        <f>VLOOKUP(E487,'[1]LopHocPhan'!C$2:F$1412,4,FALSE)</f>
        <v>34</v>
      </c>
      <c r="AR487" s="56">
        <f t="shared" si="41"/>
        <v>21</v>
      </c>
      <c r="AS487" s="55" t="s">
        <v>775</v>
      </c>
      <c r="AT487" s="55"/>
      <c r="AU487" s="55">
        <v>40</v>
      </c>
      <c r="AV487" s="71" t="s">
        <v>163</v>
      </c>
      <c r="AW487" s="55">
        <v>3</v>
      </c>
      <c r="AX487" s="55" t="s">
        <v>116</v>
      </c>
      <c r="AY487" s="72"/>
      <c r="AZ487" s="72"/>
      <c r="BA487" s="70"/>
      <c r="BB487" s="70"/>
      <c r="BC487" s="70"/>
      <c r="BD487" s="70"/>
      <c r="BE487" s="46" t="s">
        <v>119</v>
      </c>
      <c r="BF487" s="70" t="s">
        <v>120</v>
      </c>
      <c r="BG487" s="70"/>
      <c r="BH487" s="70"/>
      <c r="BI487" s="70"/>
      <c r="BJ487" s="70"/>
      <c r="BK487" s="72" t="s">
        <v>73</v>
      </c>
      <c r="BL487" s="72" t="s">
        <v>634</v>
      </c>
      <c r="BM487" s="49">
        <v>25</v>
      </c>
      <c r="BN487" s="60"/>
      <c r="BO487" s="61">
        <v>48</v>
      </c>
      <c r="BP487" s="61"/>
      <c r="BQ487" s="79"/>
      <c r="BR487" s="62"/>
      <c r="BS487" s="74"/>
      <c r="BT487" s="72" t="s">
        <v>105</v>
      </c>
      <c r="BV487" s="38"/>
    </row>
    <row r="488" spans="1:74" ht="20.25" customHeight="1">
      <c r="A488" s="46">
        <v>65</v>
      </c>
      <c r="B488" s="46">
        <v>882</v>
      </c>
      <c r="C488" s="68" t="s">
        <v>739</v>
      </c>
      <c r="D488" s="49">
        <v>2</v>
      </c>
      <c r="E488" s="49" t="str">
        <f t="shared" si="40"/>
        <v>1343ENTH1511</v>
      </c>
      <c r="F488" s="104" t="s">
        <v>776</v>
      </c>
      <c r="G488" s="69" t="s">
        <v>723</v>
      </c>
      <c r="H488" s="77" t="s">
        <v>66</v>
      </c>
      <c r="I488" s="69" t="s">
        <v>621</v>
      </c>
      <c r="J488" s="53"/>
      <c r="K488" s="53"/>
      <c r="L488" s="46"/>
      <c r="M488" s="69"/>
      <c r="N488" s="46">
        <v>1</v>
      </c>
      <c r="O488" s="46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>
        <v>1</v>
      </c>
      <c r="AB488" s="70"/>
      <c r="AC488" s="70"/>
      <c r="AD488" s="70"/>
      <c r="AE488" s="69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8">
        <v>55</v>
      </c>
      <c r="AQ488" s="55">
        <f>VLOOKUP(E488,'[1]LopHocPhan'!C$2:F$1412,4,FALSE)</f>
        <v>55</v>
      </c>
      <c r="AR488" s="55"/>
      <c r="AS488" s="55" t="s">
        <v>777</v>
      </c>
      <c r="AT488" s="55"/>
      <c r="AU488" s="55">
        <v>40</v>
      </c>
      <c r="AV488" s="71" t="s">
        <v>96</v>
      </c>
      <c r="AW488" s="55">
        <v>3</v>
      </c>
      <c r="AX488" s="55" t="s">
        <v>82</v>
      </c>
      <c r="AY488" s="72"/>
      <c r="AZ488" s="72"/>
      <c r="BA488" s="70"/>
      <c r="BB488" s="70"/>
      <c r="BC488" s="70"/>
      <c r="BD488" s="70"/>
      <c r="BE488" s="70"/>
      <c r="BF488" s="70"/>
      <c r="BG488" s="70"/>
      <c r="BH488" s="70"/>
      <c r="BI488" s="46" t="s">
        <v>119</v>
      </c>
      <c r="BJ488" s="70" t="s">
        <v>299</v>
      </c>
      <c r="BK488" s="72" t="s">
        <v>73</v>
      </c>
      <c r="BL488" s="72" t="s">
        <v>634</v>
      </c>
      <c r="BM488" s="49">
        <v>25</v>
      </c>
      <c r="BN488" s="60"/>
      <c r="BO488" s="61">
        <v>48</v>
      </c>
      <c r="BP488" s="61"/>
      <c r="BQ488" s="79"/>
      <c r="BR488" s="62"/>
      <c r="BS488" s="74"/>
      <c r="BT488" s="72" t="s">
        <v>105</v>
      </c>
      <c r="BV488" s="38"/>
    </row>
    <row r="489" spans="1:74" ht="20.25" customHeight="1">
      <c r="A489" s="46">
        <v>66</v>
      </c>
      <c r="B489" s="46">
        <v>883</v>
      </c>
      <c r="C489" s="68" t="s">
        <v>739</v>
      </c>
      <c r="D489" s="49">
        <v>2</v>
      </c>
      <c r="E489" s="49" t="str">
        <f t="shared" si="40"/>
        <v>1344ENTH1511</v>
      </c>
      <c r="F489" s="104" t="s">
        <v>778</v>
      </c>
      <c r="G489" s="69" t="s">
        <v>723</v>
      </c>
      <c r="H489" s="77" t="s">
        <v>66</v>
      </c>
      <c r="I489" s="69" t="s">
        <v>621</v>
      </c>
      <c r="J489" s="53"/>
      <c r="K489" s="53"/>
      <c r="L489" s="46"/>
      <c r="M489" s="69"/>
      <c r="N489" s="46">
        <v>1</v>
      </c>
      <c r="O489" s="46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>
        <v>1</v>
      </c>
      <c r="AB489" s="70"/>
      <c r="AC489" s="70"/>
      <c r="AD489" s="70"/>
      <c r="AE489" s="69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8">
        <v>55</v>
      </c>
      <c r="AQ489" s="55">
        <f>VLOOKUP(E489,'[1]LopHocPhan'!C$2:F$1412,4,FALSE)</f>
        <v>21</v>
      </c>
      <c r="AR489" s="55"/>
      <c r="AS489" s="55" t="s">
        <v>779</v>
      </c>
      <c r="AT489" s="55"/>
      <c r="AU489" s="55">
        <v>31</v>
      </c>
      <c r="AV489" s="71" t="s">
        <v>96</v>
      </c>
      <c r="AW489" s="55">
        <v>3</v>
      </c>
      <c r="AX489" s="55" t="s">
        <v>250</v>
      </c>
      <c r="AY489" s="72"/>
      <c r="AZ489" s="72"/>
      <c r="BA489" s="70"/>
      <c r="BB489" s="70"/>
      <c r="BC489" s="70"/>
      <c r="BD489" s="70"/>
      <c r="BE489" s="70"/>
      <c r="BF489" s="70"/>
      <c r="BG489" s="70"/>
      <c r="BH489" s="70"/>
      <c r="BI489" s="46" t="s">
        <v>119</v>
      </c>
      <c r="BJ489" s="70" t="s">
        <v>428</v>
      </c>
      <c r="BK489" s="72" t="s">
        <v>73</v>
      </c>
      <c r="BL489" s="72" t="s">
        <v>634</v>
      </c>
      <c r="BM489" s="49">
        <v>25</v>
      </c>
      <c r="BN489" s="60"/>
      <c r="BO489" s="61">
        <v>48</v>
      </c>
      <c r="BP489" s="61"/>
      <c r="BQ489" s="79"/>
      <c r="BR489" s="62"/>
      <c r="BS489" s="74"/>
      <c r="BT489" s="72" t="s">
        <v>105</v>
      </c>
      <c r="BV489" s="38"/>
    </row>
    <row r="490" spans="1:74" ht="20.25" customHeight="1">
      <c r="A490" s="46">
        <v>67</v>
      </c>
      <c r="B490" s="46">
        <v>884</v>
      </c>
      <c r="C490" s="68" t="s">
        <v>739</v>
      </c>
      <c r="D490" s="49">
        <v>2</v>
      </c>
      <c r="E490" s="49" t="str">
        <f t="shared" si="40"/>
        <v>1345ENTH1511</v>
      </c>
      <c r="F490" s="104" t="s">
        <v>780</v>
      </c>
      <c r="G490" s="69" t="s">
        <v>723</v>
      </c>
      <c r="H490" s="77" t="s">
        <v>66</v>
      </c>
      <c r="I490" s="69" t="s">
        <v>621</v>
      </c>
      <c r="J490" s="53"/>
      <c r="K490" s="53"/>
      <c r="L490" s="46"/>
      <c r="M490" s="69"/>
      <c r="N490" s="46">
        <v>1</v>
      </c>
      <c r="O490" s="46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>
        <v>1</v>
      </c>
      <c r="AB490" s="70"/>
      <c r="AC490" s="70"/>
      <c r="AD490" s="70"/>
      <c r="AE490" s="69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8">
        <v>55</v>
      </c>
      <c r="AQ490" s="55">
        <f>VLOOKUP(E490,'[1]LopHocPhan'!C$2:F$1412,4,FALSE)</f>
        <v>55</v>
      </c>
      <c r="AR490" s="55"/>
      <c r="AS490" s="55" t="s">
        <v>777</v>
      </c>
      <c r="AT490" s="55"/>
      <c r="AU490" s="55">
        <v>40</v>
      </c>
      <c r="AV490" s="71" t="s">
        <v>96</v>
      </c>
      <c r="AW490" s="55">
        <v>3</v>
      </c>
      <c r="AX490" s="55" t="s">
        <v>186</v>
      </c>
      <c r="AY490" s="72"/>
      <c r="AZ490" s="72"/>
      <c r="BA490" s="70"/>
      <c r="BB490" s="70"/>
      <c r="BC490" s="70"/>
      <c r="BD490" s="70"/>
      <c r="BE490" s="70"/>
      <c r="BF490" s="70"/>
      <c r="BG490" s="70"/>
      <c r="BH490" s="70"/>
      <c r="BI490" s="46" t="s">
        <v>119</v>
      </c>
      <c r="BJ490" s="70" t="s">
        <v>522</v>
      </c>
      <c r="BK490" s="72" t="s">
        <v>73</v>
      </c>
      <c r="BL490" s="72" t="s">
        <v>634</v>
      </c>
      <c r="BM490" s="49">
        <v>25</v>
      </c>
      <c r="BN490" s="60"/>
      <c r="BO490" s="61">
        <v>48</v>
      </c>
      <c r="BP490" s="61"/>
      <c r="BQ490" s="79"/>
      <c r="BR490" s="62"/>
      <c r="BS490" s="74"/>
      <c r="BT490" s="72" t="s">
        <v>105</v>
      </c>
      <c r="BV490" s="38"/>
    </row>
    <row r="491" spans="1:74" ht="20.25" customHeight="1">
      <c r="A491" s="46">
        <v>68</v>
      </c>
      <c r="B491" s="46">
        <v>885</v>
      </c>
      <c r="C491" s="68" t="s">
        <v>739</v>
      </c>
      <c r="D491" s="49">
        <v>2</v>
      </c>
      <c r="E491" s="49" t="str">
        <f t="shared" si="40"/>
        <v>1346ENTH1511</v>
      </c>
      <c r="F491" s="104" t="s">
        <v>781</v>
      </c>
      <c r="G491" s="69" t="s">
        <v>723</v>
      </c>
      <c r="H491" s="77" t="s">
        <v>66</v>
      </c>
      <c r="I491" s="69" t="s">
        <v>621</v>
      </c>
      <c r="J491" s="53"/>
      <c r="K491" s="53"/>
      <c r="L491" s="46"/>
      <c r="M491" s="69"/>
      <c r="N491" s="46">
        <v>1</v>
      </c>
      <c r="O491" s="46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>
        <v>1</v>
      </c>
      <c r="AB491" s="70"/>
      <c r="AC491" s="70"/>
      <c r="AD491" s="70"/>
      <c r="AE491" s="69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8">
        <v>55</v>
      </c>
      <c r="AQ491" s="55">
        <f>VLOOKUP(E491,'[1]LopHocPhan'!C$2:F$1412,4,FALSE)</f>
        <v>55</v>
      </c>
      <c r="AR491" s="56">
        <f aca="true" t="shared" si="43" ref="AR491:AR511">AP491-AQ491</f>
        <v>0</v>
      </c>
      <c r="AS491" s="55"/>
      <c r="AT491" s="55"/>
      <c r="AU491" s="55">
        <f aca="true" t="shared" si="44" ref="AU491:AU511">AQ491</f>
        <v>55</v>
      </c>
      <c r="AV491" s="71" t="s">
        <v>96</v>
      </c>
      <c r="AW491" s="55">
        <v>3</v>
      </c>
      <c r="AX491" s="55" t="s">
        <v>124</v>
      </c>
      <c r="AY491" s="72"/>
      <c r="AZ491" s="72"/>
      <c r="BA491" s="70"/>
      <c r="BB491" s="70"/>
      <c r="BC491" s="70"/>
      <c r="BD491" s="70"/>
      <c r="BE491" s="70"/>
      <c r="BF491" s="70"/>
      <c r="BG491" s="70"/>
      <c r="BH491" s="70"/>
      <c r="BI491" s="46" t="s">
        <v>119</v>
      </c>
      <c r="BJ491" s="70" t="s">
        <v>415</v>
      </c>
      <c r="BK491" s="72" t="s">
        <v>73</v>
      </c>
      <c r="BL491" s="72" t="s">
        <v>634</v>
      </c>
      <c r="BM491" s="49">
        <v>25</v>
      </c>
      <c r="BN491" s="60"/>
      <c r="BO491" s="61">
        <v>48</v>
      </c>
      <c r="BP491" s="61"/>
      <c r="BQ491" s="79"/>
      <c r="BR491" s="62"/>
      <c r="BS491" s="74"/>
      <c r="BT491" s="72" t="s">
        <v>105</v>
      </c>
      <c r="BV491" s="38"/>
    </row>
    <row r="492" spans="1:74" ht="20.25" customHeight="1">
      <c r="A492" s="46">
        <v>69</v>
      </c>
      <c r="B492" s="46">
        <v>897</v>
      </c>
      <c r="C492" s="81" t="s">
        <v>739</v>
      </c>
      <c r="D492" s="70">
        <v>2</v>
      </c>
      <c r="E492" s="49" t="str">
        <f t="shared" si="40"/>
        <v>1347ENTH1511</v>
      </c>
      <c r="F492" s="104" t="s">
        <v>782</v>
      </c>
      <c r="G492" s="69" t="s">
        <v>723</v>
      </c>
      <c r="H492" s="77" t="s">
        <v>66</v>
      </c>
      <c r="I492" s="69" t="s">
        <v>622</v>
      </c>
      <c r="J492" s="53"/>
      <c r="K492" s="53"/>
      <c r="L492" s="46"/>
      <c r="M492" s="69"/>
      <c r="N492" s="46">
        <v>1</v>
      </c>
      <c r="O492" s="46"/>
      <c r="P492" s="70"/>
      <c r="Q492" s="70"/>
      <c r="R492" s="70"/>
      <c r="S492" s="70"/>
      <c r="T492" s="70"/>
      <c r="U492" s="70">
        <v>1</v>
      </c>
      <c r="V492" s="70"/>
      <c r="W492" s="70"/>
      <c r="X492" s="70"/>
      <c r="Y492" s="70"/>
      <c r="Z492" s="70"/>
      <c r="AA492" s="70"/>
      <c r="AB492" s="70"/>
      <c r="AC492" s="70"/>
      <c r="AD492" s="70"/>
      <c r="AE492" s="69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8">
        <v>52</v>
      </c>
      <c r="AQ492" s="55">
        <f>VLOOKUP(E492,'[1]LopHocPhan'!C$2:F$1412,4,FALSE)</f>
        <v>51</v>
      </c>
      <c r="AR492" s="56">
        <f t="shared" si="43"/>
        <v>1</v>
      </c>
      <c r="AS492" s="55"/>
      <c r="AT492" s="55"/>
      <c r="AU492" s="55">
        <f t="shared" si="44"/>
        <v>51</v>
      </c>
      <c r="AV492" s="71" t="s">
        <v>84</v>
      </c>
      <c r="AW492" s="55">
        <v>4</v>
      </c>
      <c r="AX492" s="55" t="s">
        <v>125</v>
      </c>
      <c r="AY492" s="58"/>
      <c r="AZ492" s="72"/>
      <c r="BA492" s="70"/>
      <c r="BB492" s="70"/>
      <c r="BC492" s="46" t="s">
        <v>93</v>
      </c>
      <c r="BD492" s="70" t="s">
        <v>473</v>
      </c>
      <c r="BE492" s="70"/>
      <c r="BF492" s="70"/>
      <c r="BG492" s="70"/>
      <c r="BH492" s="70"/>
      <c r="BI492" s="70"/>
      <c r="BJ492" s="70"/>
      <c r="BK492" s="72" t="s">
        <v>73</v>
      </c>
      <c r="BL492" s="58" t="s">
        <v>87</v>
      </c>
      <c r="BM492" s="49">
        <v>25</v>
      </c>
      <c r="BN492" s="60" t="s">
        <v>235</v>
      </c>
      <c r="BO492" s="61">
        <v>48</v>
      </c>
      <c r="BP492" s="61"/>
      <c r="BQ492" s="79"/>
      <c r="BR492" s="62"/>
      <c r="BS492" s="74"/>
      <c r="BT492" s="72" t="s">
        <v>105</v>
      </c>
      <c r="BV492" s="38"/>
    </row>
    <row r="493" spans="1:74" ht="20.25" customHeight="1">
      <c r="A493" s="46">
        <v>70</v>
      </c>
      <c r="B493" s="46">
        <v>898</v>
      </c>
      <c r="C493" s="81" t="s">
        <v>739</v>
      </c>
      <c r="D493" s="70">
        <v>2</v>
      </c>
      <c r="E493" s="49" t="str">
        <f t="shared" si="40"/>
        <v>1348ENTH1511</v>
      </c>
      <c r="F493" s="104" t="s">
        <v>783</v>
      </c>
      <c r="G493" s="69" t="s">
        <v>723</v>
      </c>
      <c r="H493" s="77" t="s">
        <v>66</v>
      </c>
      <c r="I493" s="69" t="s">
        <v>622</v>
      </c>
      <c r="J493" s="53"/>
      <c r="K493" s="53"/>
      <c r="L493" s="46"/>
      <c r="M493" s="69"/>
      <c r="N493" s="46">
        <v>1</v>
      </c>
      <c r="O493" s="46"/>
      <c r="P493" s="70"/>
      <c r="Q493" s="70"/>
      <c r="R493" s="70"/>
      <c r="S493" s="70"/>
      <c r="T493" s="70"/>
      <c r="U493" s="70">
        <v>1</v>
      </c>
      <c r="V493" s="70"/>
      <c r="W493" s="70"/>
      <c r="X493" s="70"/>
      <c r="Y493" s="70"/>
      <c r="Z493" s="70"/>
      <c r="AA493" s="70"/>
      <c r="AB493" s="70"/>
      <c r="AC493" s="70"/>
      <c r="AD493" s="70"/>
      <c r="AE493" s="69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8">
        <v>52</v>
      </c>
      <c r="AQ493" s="55">
        <f>VLOOKUP(E493,'[1]LopHocPhan'!C$2:F$1412,4,FALSE)</f>
        <v>52</v>
      </c>
      <c r="AR493" s="56">
        <f t="shared" si="43"/>
        <v>0</v>
      </c>
      <c r="AS493" s="55"/>
      <c r="AT493" s="55"/>
      <c r="AU493" s="55">
        <f t="shared" si="44"/>
        <v>52</v>
      </c>
      <c r="AV493" s="71" t="s">
        <v>84</v>
      </c>
      <c r="AW493" s="55">
        <v>4</v>
      </c>
      <c r="AX493" s="55" t="s">
        <v>86</v>
      </c>
      <c r="AY493" s="58"/>
      <c r="AZ493" s="72"/>
      <c r="BA493" s="70"/>
      <c r="BB493" s="70"/>
      <c r="BC493" s="46" t="s">
        <v>93</v>
      </c>
      <c r="BD493" s="70" t="s">
        <v>199</v>
      </c>
      <c r="BE493" s="70"/>
      <c r="BF493" s="70"/>
      <c r="BG493" s="70"/>
      <c r="BH493" s="70"/>
      <c r="BI493" s="70"/>
      <c r="BJ493" s="70"/>
      <c r="BK493" s="72" t="s">
        <v>73</v>
      </c>
      <c r="BL493" s="58" t="s">
        <v>87</v>
      </c>
      <c r="BM493" s="49">
        <v>25</v>
      </c>
      <c r="BN493" s="60" t="s">
        <v>235</v>
      </c>
      <c r="BO493" s="61">
        <v>48</v>
      </c>
      <c r="BP493" s="61"/>
      <c r="BQ493" s="79"/>
      <c r="BR493" s="62"/>
      <c r="BS493" s="74"/>
      <c r="BT493" s="72" t="s">
        <v>105</v>
      </c>
      <c r="BV493" s="38"/>
    </row>
    <row r="494" spans="1:74" ht="20.25" customHeight="1">
      <c r="A494" s="46">
        <v>71</v>
      </c>
      <c r="B494" s="46">
        <v>899</v>
      </c>
      <c r="C494" s="81" t="s">
        <v>739</v>
      </c>
      <c r="D494" s="70">
        <v>2</v>
      </c>
      <c r="E494" s="49" t="str">
        <f t="shared" si="40"/>
        <v>1349ENTH1511</v>
      </c>
      <c r="F494" s="104" t="s">
        <v>784</v>
      </c>
      <c r="G494" s="69" t="s">
        <v>723</v>
      </c>
      <c r="H494" s="77" t="s">
        <v>66</v>
      </c>
      <c r="I494" s="69" t="s">
        <v>622</v>
      </c>
      <c r="J494" s="53"/>
      <c r="K494" s="53"/>
      <c r="L494" s="46"/>
      <c r="M494" s="69"/>
      <c r="N494" s="46">
        <v>1</v>
      </c>
      <c r="O494" s="46"/>
      <c r="P494" s="70"/>
      <c r="Q494" s="70"/>
      <c r="R494" s="70"/>
      <c r="S494" s="70"/>
      <c r="T494" s="70"/>
      <c r="U494" s="70">
        <v>1</v>
      </c>
      <c r="V494" s="70"/>
      <c r="W494" s="70"/>
      <c r="X494" s="70"/>
      <c r="Y494" s="70"/>
      <c r="Z494" s="70"/>
      <c r="AA494" s="70"/>
      <c r="AB494" s="70"/>
      <c r="AC494" s="70"/>
      <c r="AD494" s="70"/>
      <c r="AE494" s="69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8">
        <v>52</v>
      </c>
      <c r="AQ494" s="55">
        <f>VLOOKUP(E494,'[1]LopHocPhan'!C$2:F$1412,4,FALSE)</f>
        <v>52</v>
      </c>
      <c r="AR494" s="56">
        <f t="shared" si="43"/>
        <v>0</v>
      </c>
      <c r="AS494" s="55"/>
      <c r="AT494" s="55"/>
      <c r="AU494" s="55">
        <f t="shared" si="44"/>
        <v>52</v>
      </c>
      <c r="AV494" s="71" t="s">
        <v>84</v>
      </c>
      <c r="AW494" s="55">
        <v>4</v>
      </c>
      <c r="AX494" s="55" t="s">
        <v>94</v>
      </c>
      <c r="AY494" s="58"/>
      <c r="AZ494" s="72"/>
      <c r="BA494" s="70"/>
      <c r="BB494" s="70"/>
      <c r="BC494" s="46" t="s">
        <v>93</v>
      </c>
      <c r="BD494" s="70" t="s">
        <v>164</v>
      </c>
      <c r="BE494" s="70"/>
      <c r="BF494" s="70"/>
      <c r="BG494" s="70"/>
      <c r="BH494" s="70"/>
      <c r="BI494" s="70"/>
      <c r="BJ494" s="70"/>
      <c r="BK494" s="72" t="s">
        <v>73</v>
      </c>
      <c r="BL494" s="58" t="s">
        <v>87</v>
      </c>
      <c r="BM494" s="49">
        <v>25</v>
      </c>
      <c r="BN494" s="60" t="s">
        <v>235</v>
      </c>
      <c r="BO494" s="61">
        <v>48</v>
      </c>
      <c r="BP494" s="61"/>
      <c r="BQ494" s="79"/>
      <c r="BR494" s="62"/>
      <c r="BS494" s="74"/>
      <c r="BT494" s="72" t="s">
        <v>105</v>
      </c>
      <c r="BV494" s="38"/>
    </row>
    <row r="495" spans="1:74" ht="20.25" customHeight="1">
      <c r="A495" s="46">
        <v>72</v>
      </c>
      <c r="B495" s="46">
        <v>900</v>
      </c>
      <c r="C495" s="81" t="s">
        <v>739</v>
      </c>
      <c r="D495" s="70">
        <v>2</v>
      </c>
      <c r="E495" s="49" t="str">
        <f t="shared" si="40"/>
        <v>1350ENTH1511</v>
      </c>
      <c r="F495" s="104" t="s">
        <v>785</v>
      </c>
      <c r="G495" s="69" t="s">
        <v>723</v>
      </c>
      <c r="H495" s="77" t="s">
        <v>66</v>
      </c>
      <c r="I495" s="69" t="s">
        <v>622</v>
      </c>
      <c r="J495" s="53"/>
      <c r="K495" s="53"/>
      <c r="L495" s="46"/>
      <c r="M495" s="69"/>
      <c r="N495" s="46">
        <v>1</v>
      </c>
      <c r="O495" s="46"/>
      <c r="P495" s="70"/>
      <c r="Q495" s="70"/>
      <c r="R495" s="70"/>
      <c r="S495" s="70"/>
      <c r="T495" s="70"/>
      <c r="U495" s="70">
        <v>1</v>
      </c>
      <c r="V495" s="70"/>
      <c r="W495" s="70"/>
      <c r="X495" s="70"/>
      <c r="Y495" s="70"/>
      <c r="Z495" s="70"/>
      <c r="AA495" s="70"/>
      <c r="AB495" s="70"/>
      <c r="AC495" s="70"/>
      <c r="AD495" s="70"/>
      <c r="AE495" s="69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8">
        <v>52</v>
      </c>
      <c r="AQ495" s="55">
        <f>VLOOKUP(E495,'[1]LopHocPhan'!C$2:F$1412,4,FALSE)</f>
        <v>52</v>
      </c>
      <c r="AR495" s="56">
        <f t="shared" si="43"/>
        <v>0</v>
      </c>
      <c r="AS495" s="55"/>
      <c r="AT495" s="55"/>
      <c r="AU495" s="55">
        <f t="shared" si="44"/>
        <v>52</v>
      </c>
      <c r="AV495" s="71" t="s">
        <v>84</v>
      </c>
      <c r="AW495" s="55">
        <v>4</v>
      </c>
      <c r="AX495" s="55" t="s">
        <v>99</v>
      </c>
      <c r="AY495" s="58"/>
      <c r="AZ495" s="72"/>
      <c r="BA495" s="70"/>
      <c r="BB495" s="70"/>
      <c r="BC495" s="46" t="s">
        <v>93</v>
      </c>
      <c r="BD495" s="70" t="s">
        <v>201</v>
      </c>
      <c r="BE495" s="70"/>
      <c r="BF495" s="70"/>
      <c r="BG495" s="70"/>
      <c r="BH495" s="70"/>
      <c r="BI495" s="70"/>
      <c r="BJ495" s="70"/>
      <c r="BK495" s="72" t="s">
        <v>73</v>
      </c>
      <c r="BL495" s="58" t="s">
        <v>87</v>
      </c>
      <c r="BM495" s="49">
        <v>25</v>
      </c>
      <c r="BN495" s="60" t="s">
        <v>235</v>
      </c>
      <c r="BO495" s="61">
        <v>48</v>
      </c>
      <c r="BP495" s="61"/>
      <c r="BQ495" s="79"/>
      <c r="BR495" s="62"/>
      <c r="BS495" s="74"/>
      <c r="BT495" s="72" t="s">
        <v>105</v>
      </c>
      <c r="BV495" s="38"/>
    </row>
    <row r="496" spans="1:74" ht="20.25" customHeight="1">
      <c r="A496" s="46">
        <v>73</v>
      </c>
      <c r="B496" s="46">
        <v>901</v>
      </c>
      <c r="C496" s="81" t="s">
        <v>739</v>
      </c>
      <c r="D496" s="70">
        <v>2</v>
      </c>
      <c r="E496" s="49" t="str">
        <f t="shared" si="40"/>
        <v>1351ENTH1511</v>
      </c>
      <c r="F496" s="104" t="s">
        <v>485</v>
      </c>
      <c r="G496" s="69" t="s">
        <v>723</v>
      </c>
      <c r="H496" s="77" t="s">
        <v>66</v>
      </c>
      <c r="I496" s="69" t="s">
        <v>622</v>
      </c>
      <c r="J496" s="53"/>
      <c r="K496" s="53"/>
      <c r="L496" s="46"/>
      <c r="M496" s="69"/>
      <c r="N496" s="46">
        <v>1</v>
      </c>
      <c r="O496" s="46"/>
      <c r="P496" s="70"/>
      <c r="Q496" s="70"/>
      <c r="R496" s="70"/>
      <c r="S496" s="70"/>
      <c r="T496" s="70"/>
      <c r="U496" s="70">
        <v>1</v>
      </c>
      <c r="V496" s="70"/>
      <c r="W496" s="70"/>
      <c r="X496" s="70"/>
      <c r="Y496" s="70"/>
      <c r="Z496" s="70"/>
      <c r="AA496" s="70"/>
      <c r="AB496" s="70"/>
      <c r="AC496" s="70"/>
      <c r="AD496" s="70"/>
      <c r="AE496" s="69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8">
        <v>52</v>
      </c>
      <c r="AQ496" s="55">
        <f>VLOOKUP(E496,'[1]LopHocPhan'!C$2:F$1412,4,FALSE)</f>
        <v>45</v>
      </c>
      <c r="AR496" s="56">
        <f t="shared" si="43"/>
        <v>7</v>
      </c>
      <c r="AS496" s="55"/>
      <c r="AT496" s="55"/>
      <c r="AU496" s="55">
        <f t="shared" si="44"/>
        <v>45</v>
      </c>
      <c r="AV496" s="71" t="s">
        <v>84</v>
      </c>
      <c r="AW496" s="55">
        <v>4</v>
      </c>
      <c r="AX496" s="55" t="s">
        <v>104</v>
      </c>
      <c r="AY496" s="58"/>
      <c r="AZ496" s="72"/>
      <c r="BA496" s="70"/>
      <c r="BB496" s="70"/>
      <c r="BC496" s="46" t="s">
        <v>93</v>
      </c>
      <c r="BD496" s="70" t="s">
        <v>483</v>
      </c>
      <c r="BE496" s="70"/>
      <c r="BF496" s="70"/>
      <c r="BG496" s="70"/>
      <c r="BH496" s="70"/>
      <c r="BI496" s="88"/>
      <c r="BJ496" s="88"/>
      <c r="BK496" s="72" t="s">
        <v>73</v>
      </c>
      <c r="BL496" s="58" t="s">
        <v>87</v>
      </c>
      <c r="BM496" s="49">
        <v>25</v>
      </c>
      <c r="BN496" s="60" t="s">
        <v>235</v>
      </c>
      <c r="BO496" s="61">
        <v>48</v>
      </c>
      <c r="BP496" s="61"/>
      <c r="BQ496" s="79"/>
      <c r="BR496" s="62"/>
      <c r="BS496" s="74"/>
      <c r="BT496" s="72" t="s">
        <v>105</v>
      </c>
      <c r="BV496" s="38"/>
    </row>
    <row r="497" spans="1:74" ht="20.25" customHeight="1">
      <c r="A497" s="46">
        <v>74</v>
      </c>
      <c r="B497" s="46">
        <v>921</v>
      </c>
      <c r="C497" s="81" t="s">
        <v>739</v>
      </c>
      <c r="D497" s="70">
        <v>2</v>
      </c>
      <c r="E497" s="49" t="str">
        <f t="shared" si="40"/>
        <v>1353ENTH1511</v>
      </c>
      <c r="F497" s="104" t="s">
        <v>489</v>
      </c>
      <c r="G497" s="69" t="s">
        <v>723</v>
      </c>
      <c r="H497" s="77" t="s">
        <v>66</v>
      </c>
      <c r="I497" s="69" t="s">
        <v>156</v>
      </c>
      <c r="J497" s="53"/>
      <c r="K497" s="53"/>
      <c r="L497" s="46"/>
      <c r="M497" s="69"/>
      <c r="N497" s="46">
        <v>1</v>
      </c>
      <c r="O497" s="46"/>
      <c r="P497" s="70"/>
      <c r="Q497" s="70"/>
      <c r="R497" s="70"/>
      <c r="S497" s="70"/>
      <c r="T497" s="70"/>
      <c r="U497" s="70"/>
      <c r="V497" s="70">
        <v>1</v>
      </c>
      <c r="W497" s="70"/>
      <c r="X497" s="70"/>
      <c r="Y497" s="70"/>
      <c r="Z497" s="70"/>
      <c r="AA497" s="70"/>
      <c r="AB497" s="70"/>
      <c r="AC497" s="70"/>
      <c r="AD497" s="70"/>
      <c r="AE497" s="69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8">
        <v>53</v>
      </c>
      <c r="AQ497" s="55">
        <f>VLOOKUP(E497,'[1]LopHocPhan'!C$2:F$1412,4,FALSE)</f>
        <v>53</v>
      </c>
      <c r="AR497" s="56">
        <f t="shared" si="43"/>
        <v>0</v>
      </c>
      <c r="AS497" s="55"/>
      <c r="AT497" s="55"/>
      <c r="AU497" s="55">
        <f t="shared" si="44"/>
        <v>53</v>
      </c>
      <c r="AV497" s="71" t="s">
        <v>84</v>
      </c>
      <c r="AW497" s="55">
        <v>3</v>
      </c>
      <c r="AX497" s="55" t="s">
        <v>125</v>
      </c>
      <c r="AY497" s="72"/>
      <c r="AZ497" s="72"/>
      <c r="BA497" s="70"/>
      <c r="BB497" s="70"/>
      <c r="BC497" s="46" t="s">
        <v>119</v>
      </c>
      <c r="BD497" s="70" t="s">
        <v>120</v>
      </c>
      <c r="BE497" s="70"/>
      <c r="BF497" s="46"/>
      <c r="BG497" s="70"/>
      <c r="BH497" s="70"/>
      <c r="BI497" s="70"/>
      <c r="BJ497" s="70"/>
      <c r="BK497" s="72" t="s">
        <v>73</v>
      </c>
      <c r="BL497" s="72" t="s">
        <v>633</v>
      </c>
      <c r="BM497" s="49">
        <v>25</v>
      </c>
      <c r="BN497" s="60" t="s">
        <v>235</v>
      </c>
      <c r="BO497" s="61">
        <v>48</v>
      </c>
      <c r="BP497" s="61"/>
      <c r="BQ497" s="79"/>
      <c r="BR497" s="62"/>
      <c r="BS497" s="74"/>
      <c r="BT497" s="72" t="s">
        <v>105</v>
      </c>
      <c r="BV497" s="38"/>
    </row>
    <row r="498" spans="1:74" ht="20.25" customHeight="1">
      <c r="A498" s="46">
        <v>75</v>
      </c>
      <c r="B498" s="46">
        <v>922</v>
      </c>
      <c r="C498" s="81" t="s">
        <v>739</v>
      </c>
      <c r="D498" s="70">
        <v>2</v>
      </c>
      <c r="E498" s="49" t="str">
        <f t="shared" si="40"/>
        <v>1354ENTH1511</v>
      </c>
      <c r="F498" s="104" t="s">
        <v>545</v>
      </c>
      <c r="G498" s="69" t="s">
        <v>723</v>
      </c>
      <c r="H498" s="77" t="s">
        <v>66</v>
      </c>
      <c r="I498" s="69" t="s">
        <v>156</v>
      </c>
      <c r="J498" s="53"/>
      <c r="K498" s="53"/>
      <c r="L498" s="46"/>
      <c r="M498" s="69"/>
      <c r="N498" s="46">
        <v>1</v>
      </c>
      <c r="O498" s="46"/>
      <c r="P498" s="70"/>
      <c r="Q498" s="70"/>
      <c r="R498" s="70"/>
      <c r="S498" s="70"/>
      <c r="T498" s="70"/>
      <c r="U498" s="70"/>
      <c r="V498" s="70">
        <v>1</v>
      </c>
      <c r="W498" s="70"/>
      <c r="X498" s="70"/>
      <c r="Y498" s="70"/>
      <c r="Z498" s="70"/>
      <c r="AA498" s="70"/>
      <c r="AB498" s="70"/>
      <c r="AC498" s="70"/>
      <c r="AD498" s="70"/>
      <c r="AE498" s="69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8">
        <v>53</v>
      </c>
      <c r="AQ498" s="55">
        <f>VLOOKUP(E498,'[1]LopHocPhan'!C$2:F$1412,4,FALSE)</f>
        <v>53</v>
      </c>
      <c r="AR498" s="56">
        <f t="shared" si="43"/>
        <v>0</v>
      </c>
      <c r="AS498" s="55"/>
      <c r="AT498" s="55"/>
      <c r="AU498" s="55">
        <f t="shared" si="44"/>
        <v>53</v>
      </c>
      <c r="AV498" s="71" t="s">
        <v>84</v>
      </c>
      <c r="AW498" s="55">
        <v>3</v>
      </c>
      <c r="AX498" s="55" t="s">
        <v>86</v>
      </c>
      <c r="AY498" s="72"/>
      <c r="AZ498" s="72"/>
      <c r="BA498" s="70"/>
      <c r="BB498" s="70"/>
      <c r="BC498" s="46" t="s">
        <v>119</v>
      </c>
      <c r="BD498" s="70" t="s">
        <v>427</v>
      </c>
      <c r="BE498" s="70"/>
      <c r="BF498" s="70"/>
      <c r="BG498" s="70"/>
      <c r="BH498" s="70"/>
      <c r="BI498" s="70"/>
      <c r="BJ498" s="70"/>
      <c r="BK498" s="72" t="s">
        <v>73</v>
      </c>
      <c r="BL498" s="72" t="s">
        <v>633</v>
      </c>
      <c r="BM498" s="49">
        <v>25</v>
      </c>
      <c r="BN498" s="60" t="s">
        <v>235</v>
      </c>
      <c r="BO498" s="61">
        <v>48</v>
      </c>
      <c r="BP498" s="61"/>
      <c r="BQ498" s="79"/>
      <c r="BR498" s="62"/>
      <c r="BS498" s="74"/>
      <c r="BT498" s="72" t="s">
        <v>105</v>
      </c>
      <c r="BV498" s="38"/>
    </row>
    <row r="499" spans="1:74" ht="20.25" customHeight="1">
      <c r="A499" s="46">
        <v>76</v>
      </c>
      <c r="B499" s="46">
        <v>923</v>
      </c>
      <c r="C499" s="81" t="s">
        <v>739</v>
      </c>
      <c r="D499" s="70">
        <v>2</v>
      </c>
      <c r="E499" s="49" t="str">
        <f t="shared" si="40"/>
        <v>1355ENTH1511</v>
      </c>
      <c r="F499" s="104" t="s">
        <v>549</v>
      </c>
      <c r="G499" s="69" t="s">
        <v>723</v>
      </c>
      <c r="H499" s="77" t="s">
        <v>66</v>
      </c>
      <c r="I499" s="69" t="s">
        <v>156</v>
      </c>
      <c r="J499" s="53"/>
      <c r="K499" s="53"/>
      <c r="L499" s="46"/>
      <c r="M499" s="69"/>
      <c r="N499" s="46">
        <v>1</v>
      </c>
      <c r="O499" s="46"/>
      <c r="P499" s="70"/>
      <c r="Q499" s="70"/>
      <c r="R499" s="70"/>
      <c r="S499" s="70"/>
      <c r="T499" s="70"/>
      <c r="U499" s="70"/>
      <c r="V499" s="70">
        <v>1</v>
      </c>
      <c r="W499" s="70"/>
      <c r="X499" s="70"/>
      <c r="Y499" s="70"/>
      <c r="Z499" s="70"/>
      <c r="AA499" s="70"/>
      <c r="AB499" s="70"/>
      <c r="AC499" s="70"/>
      <c r="AD499" s="70"/>
      <c r="AE499" s="69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8">
        <v>53</v>
      </c>
      <c r="AQ499" s="55">
        <f>VLOOKUP(E499,'[1]LopHocPhan'!C$2:F$1412,4,FALSE)</f>
        <v>53</v>
      </c>
      <c r="AR499" s="56">
        <f t="shared" si="43"/>
        <v>0</v>
      </c>
      <c r="AS499" s="55"/>
      <c r="AT499" s="55"/>
      <c r="AU499" s="55">
        <f t="shared" si="44"/>
        <v>53</v>
      </c>
      <c r="AV499" s="71" t="s">
        <v>84</v>
      </c>
      <c r="AW499" s="55">
        <v>3</v>
      </c>
      <c r="AX499" s="55" t="s">
        <v>94</v>
      </c>
      <c r="AY499" s="72"/>
      <c r="AZ499" s="72"/>
      <c r="BA499" s="70"/>
      <c r="BB499" s="70"/>
      <c r="BC499" s="46" t="s">
        <v>119</v>
      </c>
      <c r="BD499" s="70" t="s">
        <v>421</v>
      </c>
      <c r="BE499" s="70"/>
      <c r="BF499" s="70"/>
      <c r="BG499" s="70"/>
      <c r="BH499" s="70"/>
      <c r="BI499" s="70"/>
      <c r="BJ499" s="70"/>
      <c r="BK499" s="72" t="s">
        <v>73</v>
      </c>
      <c r="BL499" s="72" t="s">
        <v>633</v>
      </c>
      <c r="BM499" s="49">
        <v>25</v>
      </c>
      <c r="BN499" s="60" t="s">
        <v>235</v>
      </c>
      <c r="BO499" s="61">
        <v>48</v>
      </c>
      <c r="BP499" s="61"/>
      <c r="BQ499" s="79"/>
      <c r="BR499" s="62"/>
      <c r="BS499" s="74"/>
      <c r="BT499" s="72" t="s">
        <v>105</v>
      </c>
      <c r="BV499" s="38"/>
    </row>
    <row r="500" spans="1:74" ht="20.25" customHeight="1">
      <c r="A500" s="46">
        <v>77</v>
      </c>
      <c r="B500" s="46">
        <v>924</v>
      </c>
      <c r="C500" s="81" t="s">
        <v>739</v>
      </c>
      <c r="D500" s="70">
        <v>2</v>
      </c>
      <c r="E500" s="49" t="str">
        <f t="shared" si="40"/>
        <v>1356ENTH1511</v>
      </c>
      <c r="F500" s="104" t="s">
        <v>589</v>
      </c>
      <c r="G500" s="69" t="s">
        <v>723</v>
      </c>
      <c r="H500" s="77" t="s">
        <v>66</v>
      </c>
      <c r="I500" s="69" t="s">
        <v>156</v>
      </c>
      <c r="J500" s="53"/>
      <c r="K500" s="53"/>
      <c r="L500" s="46"/>
      <c r="M500" s="69"/>
      <c r="N500" s="46">
        <v>1</v>
      </c>
      <c r="O500" s="46"/>
      <c r="P500" s="70"/>
      <c r="Q500" s="70"/>
      <c r="R500" s="70"/>
      <c r="S500" s="70"/>
      <c r="T500" s="70"/>
      <c r="U500" s="70"/>
      <c r="V500" s="70">
        <v>1</v>
      </c>
      <c r="W500" s="70"/>
      <c r="X500" s="70"/>
      <c r="Y500" s="70"/>
      <c r="Z500" s="70"/>
      <c r="AA500" s="70"/>
      <c r="AB500" s="70"/>
      <c r="AC500" s="70"/>
      <c r="AD500" s="70"/>
      <c r="AE500" s="69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8">
        <v>53</v>
      </c>
      <c r="AQ500" s="55">
        <f>VLOOKUP(E500,'[1]LopHocPhan'!C$2:F$1412,4,FALSE)</f>
        <v>53</v>
      </c>
      <c r="AR500" s="56">
        <f t="shared" si="43"/>
        <v>0</v>
      </c>
      <c r="AS500" s="55"/>
      <c r="AT500" s="55"/>
      <c r="AU500" s="55">
        <f t="shared" si="44"/>
        <v>53</v>
      </c>
      <c r="AV500" s="71" t="s">
        <v>84</v>
      </c>
      <c r="AW500" s="55">
        <v>3</v>
      </c>
      <c r="AX500" s="55" t="s">
        <v>99</v>
      </c>
      <c r="AY500" s="72"/>
      <c r="AZ500" s="72"/>
      <c r="BA500" s="70"/>
      <c r="BB500" s="70"/>
      <c r="BC500" s="46" t="s">
        <v>119</v>
      </c>
      <c r="BD500" s="70" t="s">
        <v>298</v>
      </c>
      <c r="BE500" s="70"/>
      <c r="BF500" s="70"/>
      <c r="BG500" s="70"/>
      <c r="BH500" s="70"/>
      <c r="BI500" s="70"/>
      <c r="BJ500" s="70"/>
      <c r="BK500" s="72" t="s">
        <v>73</v>
      </c>
      <c r="BL500" s="72" t="s">
        <v>633</v>
      </c>
      <c r="BM500" s="49">
        <v>25</v>
      </c>
      <c r="BN500" s="60" t="s">
        <v>235</v>
      </c>
      <c r="BO500" s="61">
        <v>48</v>
      </c>
      <c r="BP500" s="61"/>
      <c r="BQ500" s="79"/>
      <c r="BR500" s="62"/>
      <c r="BS500" s="74"/>
      <c r="BT500" s="72" t="s">
        <v>105</v>
      </c>
      <c r="BV500" s="38"/>
    </row>
    <row r="501" spans="1:74" ht="20.25" customHeight="1">
      <c r="A501" s="46">
        <v>78</v>
      </c>
      <c r="B501" s="46">
        <v>925</v>
      </c>
      <c r="C501" s="81" t="s">
        <v>739</v>
      </c>
      <c r="D501" s="70">
        <v>2</v>
      </c>
      <c r="E501" s="49" t="str">
        <f t="shared" si="40"/>
        <v>1357ENTH1511</v>
      </c>
      <c r="F501" s="104" t="s">
        <v>590</v>
      </c>
      <c r="G501" s="69" t="s">
        <v>723</v>
      </c>
      <c r="H501" s="77" t="s">
        <v>66</v>
      </c>
      <c r="I501" s="69" t="s">
        <v>156</v>
      </c>
      <c r="J501" s="53"/>
      <c r="K501" s="53"/>
      <c r="L501" s="46"/>
      <c r="M501" s="69"/>
      <c r="N501" s="46">
        <v>1</v>
      </c>
      <c r="O501" s="46"/>
      <c r="P501" s="70"/>
      <c r="Q501" s="70"/>
      <c r="R501" s="70"/>
      <c r="S501" s="70"/>
      <c r="T501" s="70"/>
      <c r="U501" s="70"/>
      <c r="V501" s="70">
        <v>1</v>
      </c>
      <c r="W501" s="70"/>
      <c r="X501" s="70"/>
      <c r="Y501" s="70"/>
      <c r="Z501" s="70"/>
      <c r="AA501" s="70"/>
      <c r="AB501" s="70"/>
      <c r="AC501" s="70"/>
      <c r="AD501" s="70"/>
      <c r="AE501" s="69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8">
        <v>53</v>
      </c>
      <c r="AQ501" s="55">
        <f>VLOOKUP(E501,'[1]LopHocPhan'!C$2:F$1412,4,FALSE)</f>
        <v>43</v>
      </c>
      <c r="AR501" s="56">
        <f t="shared" si="43"/>
        <v>10</v>
      </c>
      <c r="AS501" s="55"/>
      <c r="AT501" s="55"/>
      <c r="AU501" s="55">
        <f t="shared" si="44"/>
        <v>43</v>
      </c>
      <c r="AV501" s="71" t="s">
        <v>173</v>
      </c>
      <c r="AW501" s="55">
        <v>3</v>
      </c>
      <c r="AX501" s="55" t="s">
        <v>125</v>
      </c>
      <c r="AY501" s="72"/>
      <c r="AZ501" s="72"/>
      <c r="BA501" s="70"/>
      <c r="BB501" s="70"/>
      <c r="BC501" s="46" t="s">
        <v>119</v>
      </c>
      <c r="BD501" s="70" t="s">
        <v>299</v>
      </c>
      <c r="BE501" s="70"/>
      <c r="BF501" s="70"/>
      <c r="BG501" s="70"/>
      <c r="BH501" s="70"/>
      <c r="BI501" s="70"/>
      <c r="BJ501" s="70"/>
      <c r="BK501" s="72" t="s">
        <v>73</v>
      </c>
      <c r="BL501" s="72" t="s">
        <v>633</v>
      </c>
      <c r="BM501" s="49">
        <v>25</v>
      </c>
      <c r="BN501" s="60" t="s">
        <v>235</v>
      </c>
      <c r="BO501" s="61">
        <v>48</v>
      </c>
      <c r="BP501" s="61"/>
      <c r="BQ501" s="79"/>
      <c r="BR501" s="62"/>
      <c r="BS501" s="74"/>
      <c r="BT501" s="72" t="s">
        <v>105</v>
      </c>
      <c r="BV501" s="38"/>
    </row>
    <row r="502" spans="1:74" ht="20.25" customHeight="1">
      <c r="A502" s="46">
        <v>79</v>
      </c>
      <c r="B502" s="46">
        <v>926</v>
      </c>
      <c r="C502" s="81" t="s">
        <v>739</v>
      </c>
      <c r="D502" s="70">
        <v>2</v>
      </c>
      <c r="E502" s="49" t="str">
        <f t="shared" si="40"/>
        <v>1358ENTH1511</v>
      </c>
      <c r="F502" s="104" t="s">
        <v>591</v>
      </c>
      <c r="G502" s="69" t="s">
        <v>723</v>
      </c>
      <c r="H502" s="77" t="s">
        <v>66</v>
      </c>
      <c r="I502" s="69" t="s">
        <v>156</v>
      </c>
      <c r="J502" s="53"/>
      <c r="K502" s="53"/>
      <c r="L502" s="46"/>
      <c r="M502" s="69"/>
      <c r="N502" s="46">
        <v>1</v>
      </c>
      <c r="O502" s="46"/>
      <c r="P502" s="70"/>
      <c r="Q502" s="70"/>
      <c r="R502" s="70"/>
      <c r="S502" s="70"/>
      <c r="T502" s="70"/>
      <c r="U502" s="70"/>
      <c r="V502" s="70">
        <v>1</v>
      </c>
      <c r="W502" s="70"/>
      <c r="X502" s="70"/>
      <c r="Y502" s="70"/>
      <c r="Z502" s="70"/>
      <c r="AA502" s="70"/>
      <c r="AB502" s="70"/>
      <c r="AC502" s="70"/>
      <c r="AD502" s="70"/>
      <c r="AE502" s="69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8">
        <v>53</v>
      </c>
      <c r="AQ502" s="55">
        <f>VLOOKUP(E502,'[1]LopHocPhan'!C$2:F$1412,4,FALSE)</f>
        <v>51</v>
      </c>
      <c r="AR502" s="56">
        <f t="shared" si="43"/>
        <v>2</v>
      </c>
      <c r="AS502" s="55"/>
      <c r="AT502" s="55"/>
      <c r="AU502" s="55">
        <f t="shared" si="44"/>
        <v>51</v>
      </c>
      <c r="AV502" s="71" t="s">
        <v>173</v>
      </c>
      <c r="AW502" s="55">
        <v>3</v>
      </c>
      <c r="AX502" s="55" t="s">
        <v>86</v>
      </c>
      <c r="AY502" s="72"/>
      <c r="AZ502" s="72"/>
      <c r="BA502" s="70"/>
      <c r="BB502" s="70"/>
      <c r="BC502" s="46" t="s">
        <v>119</v>
      </c>
      <c r="BD502" s="70" t="s">
        <v>428</v>
      </c>
      <c r="BE502" s="70"/>
      <c r="BF502" s="70"/>
      <c r="BG502" s="70"/>
      <c r="BH502" s="70"/>
      <c r="BI502" s="70"/>
      <c r="BJ502" s="70"/>
      <c r="BK502" s="72" t="s">
        <v>73</v>
      </c>
      <c r="BL502" s="72" t="s">
        <v>633</v>
      </c>
      <c r="BM502" s="49">
        <v>25</v>
      </c>
      <c r="BN502" s="60" t="s">
        <v>235</v>
      </c>
      <c r="BO502" s="61">
        <v>48</v>
      </c>
      <c r="BP502" s="61"/>
      <c r="BQ502" s="79"/>
      <c r="BR502" s="62"/>
      <c r="BS502" s="74"/>
      <c r="BT502" s="72" t="s">
        <v>105</v>
      </c>
      <c r="BV502" s="38"/>
    </row>
    <row r="503" spans="1:74" ht="20.25" customHeight="1">
      <c r="A503" s="46">
        <v>80</v>
      </c>
      <c r="B503" s="46">
        <v>946</v>
      </c>
      <c r="C503" s="68" t="s">
        <v>739</v>
      </c>
      <c r="D503" s="49">
        <v>2</v>
      </c>
      <c r="E503" s="49" t="str">
        <f t="shared" si="40"/>
        <v>1359ENTH1511</v>
      </c>
      <c r="F503" s="104" t="s">
        <v>592</v>
      </c>
      <c r="G503" s="69" t="s">
        <v>723</v>
      </c>
      <c r="H503" s="77" t="s">
        <v>66</v>
      </c>
      <c r="I503" s="69" t="s">
        <v>159</v>
      </c>
      <c r="J503" s="53"/>
      <c r="K503" s="53"/>
      <c r="L503" s="46"/>
      <c r="M503" s="69"/>
      <c r="N503" s="46">
        <v>1</v>
      </c>
      <c r="O503" s="46"/>
      <c r="P503" s="70"/>
      <c r="Q503" s="70"/>
      <c r="R503" s="70"/>
      <c r="S503" s="70"/>
      <c r="T503" s="70"/>
      <c r="U503" s="70"/>
      <c r="V503" s="70"/>
      <c r="W503" s="70"/>
      <c r="X503" s="70">
        <v>1</v>
      </c>
      <c r="Y503" s="70"/>
      <c r="Z503" s="70"/>
      <c r="AA503" s="70"/>
      <c r="AB503" s="70"/>
      <c r="AC503" s="70"/>
      <c r="AD503" s="70"/>
      <c r="AE503" s="69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8">
        <v>56</v>
      </c>
      <c r="AQ503" s="55">
        <f>VLOOKUP(E503,'[1]LopHocPhan'!C$2:F$1412,4,FALSE)</f>
        <v>56</v>
      </c>
      <c r="AR503" s="56">
        <f t="shared" si="43"/>
        <v>0</v>
      </c>
      <c r="AS503" s="55"/>
      <c r="AT503" s="55"/>
      <c r="AU503" s="55">
        <f t="shared" si="44"/>
        <v>56</v>
      </c>
      <c r="AV503" s="71" t="s">
        <v>102</v>
      </c>
      <c r="AW503" s="55">
        <v>4</v>
      </c>
      <c r="AX503" s="55" t="s">
        <v>186</v>
      </c>
      <c r="AY503" s="72"/>
      <c r="AZ503" s="72"/>
      <c r="BA503" s="70"/>
      <c r="BB503" s="70"/>
      <c r="BC503" s="70"/>
      <c r="BD503" s="70"/>
      <c r="BE503" s="46" t="s">
        <v>93</v>
      </c>
      <c r="BF503" s="70" t="s">
        <v>120</v>
      </c>
      <c r="BG503" s="70"/>
      <c r="BH503" s="70"/>
      <c r="BI503" s="70"/>
      <c r="BJ503" s="70"/>
      <c r="BK503" s="72" t="s">
        <v>73</v>
      </c>
      <c r="BL503" s="72" t="s">
        <v>74</v>
      </c>
      <c r="BM503" s="49">
        <v>25</v>
      </c>
      <c r="BN503" s="60"/>
      <c r="BO503" s="61">
        <v>48</v>
      </c>
      <c r="BP503" s="61"/>
      <c r="BQ503" s="79"/>
      <c r="BR503" s="62"/>
      <c r="BS503" s="74"/>
      <c r="BT503" s="72" t="s">
        <v>105</v>
      </c>
      <c r="BV503" s="38"/>
    </row>
    <row r="504" spans="1:74" ht="20.25" customHeight="1">
      <c r="A504" s="46">
        <v>81</v>
      </c>
      <c r="B504" s="46">
        <v>947</v>
      </c>
      <c r="C504" s="68" t="s">
        <v>739</v>
      </c>
      <c r="D504" s="49">
        <v>2</v>
      </c>
      <c r="E504" s="49" t="str">
        <f t="shared" si="40"/>
        <v>1360ENTH1511</v>
      </c>
      <c r="F504" s="104" t="s">
        <v>593</v>
      </c>
      <c r="G504" s="69" t="s">
        <v>723</v>
      </c>
      <c r="H504" s="77" t="s">
        <v>66</v>
      </c>
      <c r="I504" s="69" t="s">
        <v>159</v>
      </c>
      <c r="J504" s="53"/>
      <c r="K504" s="53"/>
      <c r="L504" s="46"/>
      <c r="M504" s="69"/>
      <c r="N504" s="46">
        <v>1</v>
      </c>
      <c r="O504" s="46"/>
      <c r="P504" s="70"/>
      <c r="Q504" s="70"/>
      <c r="R504" s="70"/>
      <c r="S504" s="70"/>
      <c r="T504" s="70"/>
      <c r="U504" s="70"/>
      <c r="V504" s="70"/>
      <c r="W504" s="70"/>
      <c r="X504" s="70">
        <v>1</v>
      </c>
      <c r="Y504" s="70"/>
      <c r="Z504" s="70"/>
      <c r="AA504" s="70"/>
      <c r="AB504" s="70"/>
      <c r="AC504" s="70"/>
      <c r="AD504" s="70"/>
      <c r="AE504" s="69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8">
        <v>56</v>
      </c>
      <c r="AQ504" s="55">
        <f>VLOOKUP(E504,'[1]LopHocPhan'!C$2:F$1412,4,FALSE)</f>
        <v>56</v>
      </c>
      <c r="AR504" s="56">
        <f t="shared" si="43"/>
        <v>0</v>
      </c>
      <c r="AS504" s="55"/>
      <c r="AT504" s="55"/>
      <c r="AU504" s="55">
        <f t="shared" si="44"/>
        <v>56</v>
      </c>
      <c r="AV504" s="71" t="s">
        <v>102</v>
      </c>
      <c r="AW504" s="55">
        <v>4</v>
      </c>
      <c r="AX504" s="55" t="s">
        <v>124</v>
      </c>
      <c r="AY504" s="72"/>
      <c r="AZ504" s="72"/>
      <c r="BA504" s="70"/>
      <c r="BB504" s="70"/>
      <c r="BC504" s="70"/>
      <c r="BD504" s="70"/>
      <c r="BE504" s="46" t="s">
        <v>93</v>
      </c>
      <c r="BF504" s="70" t="s">
        <v>427</v>
      </c>
      <c r="BG504" s="70"/>
      <c r="BH504" s="70"/>
      <c r="BI504" s="70"/>
      <c r="BJ504" s="70"/>
      <c r="BK504" s="72" t="s">
        <v>73</v>
      </c>
      <c r="BL504" s="72" t="s">
        <v>74</v>
      </c>
      <c r="BM504" s="49">
        <v>25</v>
      </c>
      <c r="BN504" s="60"/>
      <c r="BO504" s="61">
        <v>48</v>
      </c>
      <c r="BP504" s="61"/>
      <c r="BQ504" s="79"/>
      <c r="BR504" s="62"/>
      <c r="BS504" s="74"/>
      <c r="BT504" s="72" t="s">
        <v>105</v>
      </c>
      <c r="BV504" s="38"/>
    </row>
    <row r="505" spans="1:74" ht="20.25" customHeight="1">
      <c r="A505" s="46">
        <v>82</v>
      </c>
      <c r="B505" s="46">
        <v>948</v>
      </c>
      <c r="C505" s="68" t="s">
        <v>739</v>
      </c>
      <c r="D505" s="49">
        <v>2</v>
      </c>
      <c r="E505" s="49" t="str">
        <f t="shared" si="40"/>
        <v>1361ENTH1511</v>
      </c>
      <c r="F505" s="104" t="s">
        <v>594</v>
      </c>
      <c r="G505" s="69" t="s">
        <v>723</v>
      </c>
      <c r="H505" s="77" t="s">
        <v>66</v>
      </c>
      <c r="I505" s="69" t="s">
        <v>159</v>
      </c>
      <c r="J505" s="53"/>
      <c r="K505" s="53"/>
      <c r="L505" s="46"/>
      <c r="M505" s="69"/>
      <c r="N505" s="46">
        <v>1</v>
      </c>
      <c r="O505" s="46"/>
      <c r="P505" s="70"/>
      <c r="Q505" s="70"/>
      <c r="R505" s="70"/>
      <c r="S505" s="70"/>
      <c r="T505" s="70"/>
      <c r="U505" s="70"/>
      <c r="V505" s="70"/>
      <c r="W505" s="70"/>
      <c r="X505" s="70">
        <v>1</v>
      </c>
      <c r="Y505" s="70"/>
      <c r="Z505" s="70"/>
      <c r="AA505" s="70"/>
      <c r="AB505" s="70"/>
      <c r="AC505" s="70"/>
      <c r="AD505" s="70"/>
      <c r="AE505" s="69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8">
        <v>56</v>
      </c>
      <c r="AQ505" s="55">
        <f>VLOOKUP(E505,'[1]LopHocPhan'!C$2:F$1412,4,FALSE)</f>
        <v>51</v>
      </c>
      <c r="AR505" s="56">
        <f t="shared" si="43"/>
        <v>5</v>
      </c>
      <c r="AS505" s="55"/>
      <c r="AT505" s="55"/>
      <c r="AU505" s="55">
        <f t="shared" si="44"/>
        <v>51</v>
      </c>
      <c r="AV505" s="71" t="s">
        <v>102</v>
      </c>
      <c r="AW505" s="55">
        <v>4</v>
      </c>
      <c r="AX505" s="55" t="s">
        <v>125</v>
      </c>
      <c r="AY505" s="72"/>
      <c r="AZ505" s="72"/>
      <c r="BA505" s="70"/>
      <c r="BB505" s="70"/>
      <c r="BC505" s="70"/>
      <c r="BD505" s="70"/>
      <c r="BE505" s="46" t="s">
        <v>93</v>
      </c>
      <c r="BF505" s="70" t="s">
        <v>421</v>
      </c>
      <c r="BG505" s="70"/>
      <c r="BH505" s="70"/>
      <c r="BI505" s="70"/>
      <c r="BJ505" s="70"/>
      <c r="BK505" s="72" t="s">
        <v>73</v>
      </c>
      <c r="BL505" s="72" t="s">
        <v>74</v>
      </c>
      <c r="BM505" s="49">
        <v>25</v>
      </c>
      <c r="BN505" s="60"/>
      <c r="BO505" s="61">
        <v>48</v>
      </c>
      <c r="BP505" s="61"/>
      <c r="BQ505" s="79"/>
      <c r="BR505" s="62"/>
      <c r="BS505" s="74"/>
      <c r="BT505" s="72" t="s">
        <v>105</v>
      </c>
      <c r="BV505" s="38"/>
    </row>
    <row r="506" spans="1:74" ht="20.25" customHeight="1">
      <c r="A506" s="46">
        <v>83</v>
      </c>
      <c r="B506" s="46">
        <v>949</v>
      </c>
      <c r="C506" s="68" t="s">
        <v>739</v>
      </c>
      <c r="D506" s="49">
        <v>2</v>
      </c>
      <c r="E506" s="49" t="str">
        <f t="shared" si="40"/>
        <v>1362ENTH1511</v>
      </c>
      <c r="F506" s="104" t="s">
        <v>595</v>
      </c>
      <c r="G506" s="69" t="s">
        <v>723</v>
      </c>
      <c r="H506" s="77" t="s">
        <v>66</v>
      </c>
      <c r="I506" s="69" t="s">
        <v>159</v>
      </c>
      <c r="J506" s="53"/>
      <c r="K506" s="53"/>
      <c r="L506" s="46"/>
      <c r="M506" s="69"/>
      <c r="N506" s="46">
        <v>1</v>
      </c>
      <c r="O506" s="46"/>
      <c r="P506" s="70"/>
      <c r="Q506" s="70"/>
      <c r="R506" s="70"/>
      <c r="S506" s="70"/>
      <c r="T506" s="70"/>
      <c r="U506" s="70"/>
      <c r="V506" s="70"/>
      <c r="W506" s="70"/>
      <c r="X506" s="70">
        <v>1</v>
      </c>
      <c r="Y506" s="70"/>
      <c r="Z506" s="70"/>
      <c r="AA506" s="70"/>
      <c r="AB506" s="70"/>
      <c r="AC506" s="70"/>
      <c r="AD506" s="70"/>
      <c r="AE506" s="69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8">
        <v>56</v>
      </c>
      <c r="AQ506" s="55">
        <f>VLOOKUP(E506,'[1]LopHocPhan'!C$2:F$1412,4,FALSE)</f>
        <v>56</v>
      </c>
      <c r="AR506" s="56">
        <f t="shared" si="43"/>
        <v>0</v>
      </c>
      <c r="AS506" s="55"/>
      <c r="AT506" s="55"/>
      <c r="AU506" s="55">
        <f t="shared" si="44"/>
        <v>56</v>
      </c>
      <c r="AV506" s="71" t="s">
        <v>102</v>
      </c>
      <c r="AW506" s="55">
        <v>4</v>
      </c>
      <c r="AX506" s="55" t="s">
        <v>86</v>
      </c>
      <c r="AY506" s="72"/>
      <c r="AZ506" s="72"/>
      <c r="BA506" s="70"/>
      <c r="BB506" s="70"/>
      <c r="BC506" s="70"/>
      <c r="BD506" s="70"/>
      <c r="BE506" s="46" t="s">
        <v>93</v>
      </c>
      <c r="BF506" s="70" t="s">
        <v>298</v>
      </c>
      <c r="BG506" s="70"/>
      <c r="BH506" s="70"/>
      <c r="BI506" s="70"/>
      <c r="BJ506" s="70"/>
      <c r="BK506" s="72" t="s">
        <v>73</v>
      </c>
      <c r="BL506" s="72" t="s">
        <v>74</v>
      </c>
      <c r="BM506" s="49">
        <v>25</v>
      </c>
      <c r="BN506" s="60"/>
      <c r="BO506" s="61">
        <v>48</v>
      </c>
      <c r="BP506" s="61"/>
      <c r="BQ506" s="79"/>
      <c r="BR506" s="62"/>
      <c r="BS506" s="74"/>
      <c r="BT506" s="72" t="s">
        <v>105</v>
      </c>
      <c r="BV506" s="38"/>
    </row>
    <row r="507" spans="1:74" ht="20.25" customHeight="1">
      <c r="A507" s="46">
        <v>84</v>
      </c>
      <c r="B507" s="46">
        <v>950</v>
      </c>
      <c r="C507" s="68" t="s">
        <v>739</v>
      </c>
      <c r="D507" s="49">
        <v>2</v>
      </c>
      <c r="E507" s="49" t="str">
        <f t="shared" si="40"/>
        <v>1363ENTH1511</v>
      </c>
      <c r="F507" s="104" t="s">
        <v>596</v>
      </c>
      <c r="G507" s="69" t="s">
        <v>723</v>
      </c>
      <c r="H507" s="77" t="s">
        <v>66</v>
      </c>
      <c r="I507" s="69" t="s">
        <v>159</v>
      </c>
      <c r="J507" s="53"/>
      <c r="K507" s="53"/>
      <c r="L507" s="46"/>
      <c r="M507" s="69"/>
      <c r="N507" s="46">
        <v>1</v>
      </c>
      <c r="O507" s="46"/>
      <c r="P507" s="70"/>
      <c r="Q507" s="70"/>
      <c r="R507" s="70"/>
      <c r="S507" s="70"/>
      <c r="T507" s="70"/>
      <c r="U507" s="70"/>
      <c r="V507" s="70"/>
      <c r="W507" s="70"/>
      <c r="X507" s="70">
        <v>1</v>
      </c>
      <c r="Y507" s="70"/>
      <c r="Z507" s="70"/>
      <c r="AA507" s="70"/>
      <c r="AB507" s="70"/>
      <c r="AC507" s="70"/>
      <c r="AD507" s="70"/>
      <c r="AE507" s="69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8">
        <v>56</v>
      </c>
      <c r="AQ507" s="55">
        <f>VLOOKUP(E507,'[1]LopHocPhan'!C$2:F$1412,4,FALSE)</f>
        <v>56</v>
      </c>
      <c r="AR507" s="56">
        <f t="shared" si="43"/>
        <v>0</v>
      </c>
      <c r="AS507" s="55"/>
      <c r="AT507" s="55"/>
      <c r="AU507" s="55">
        <f t="shared" si="44"/>
        <v>56</v>
      </c>
      <c r="AV507" s="71" t="s">
        <v>91</v>
      </c>
      <c r="AW507" s="55">
        <v>4</v>
      </c>
      <c r="AX507" s="55" t="s">
        <v>186</v>
      </c>
      <c r="AY507" s="72"/>
      <c r="AZ507" s="72"/>
      <c r="BA507" s="70"/>
      <c r="BB507" s="70"/>
      <c r="BC507" s="70"/>
      <c r="BD507" s="70"/>
      <c r="BE507" s="70"/>
      <c r="BF507" s="70"/>
      <c r="BG507" s="70"/>
      <c r="BH507" s="70"/>
      <c r="BI507" s="46" t="s">
        <v>71</v>
      </c>
      <c r="BJ507" s="70" t="s">
        <v>522</v>
      </c>
      <c r="BK507" s="72" t="s">
        <v>73</v>
      </c>
      <c r="BL507" s="72" t="s">
        <v>74</v>
      </c>
      <c r="BM507" s="49">
        <v>25</v>
      </c>
      <c r="BN507" s="60"/>
      <c r="BO507" s="61">
        <v>48</v>
      </c>
      <c r="BP507" s="61"/>
      <c r="BQ507" s="79"/>
      <c r="BR507" s="62"/>
      <c r="BS507" s="74"/>
      <c r="BT507" s="72" t="s">
        <v>105</v>
      </c>
      <c r="BV507" s="38"/>
    </row>
    <row r="508" spans="1:74" ht="20.25" customHeight="1">
      <c r="A508" s="46">
        <v>85</v>
      </c>
      <c r="B508" s="46">
        <v>963</v>
      </c>
      <c r="C508" s="68" t="s">
        <v>739</v>
      </c>
      <c r="D508" s="49">
        <v>2</v>
      </c>
      <c r="E508" s="49" t="str">
        <f t="shared" si="40"/>
        <v>1364ENTH1511</v>
      </c>
      <c r="F508" s="104" t="s">
        <v>597</v>
      </c>
      <c r="G508" s="69" t="s">
        <v>723</v>
      </c>
      <c r="H508" s="77" t="s">
        <v>66</v>
      </c>
      <c r="I508" s="69" t="s">
        <v>165</v>
      </c>
      <c r="J508" s="53"/>
      <c r="K508" s="53"/>
      <c r="L508" s="46"/>
      <c r="M508" s="69"/>
      <c r="N508" s="46">
        <v>1</v>
      </c>
      <c r="O508" s="46"/>
      <c r="P508" s="70"/>
      <c r="Q508" s="70"/>
      <c r="R508" s="70"/>
      <c r="S508" s="70"/>
      <c r="T508" s="70"/>
      <c r="U508" s="70"/>
      <c r="V508" s="70"/>
      <c r="W508" s="70"/>
      <c r="X508" s="70"/>
      <c r="Y508" s="70">
        <v>1</v>
      </c>
      <c r="Z508" s="70"/>
      <c r="AA508" s="70"/>
      <c r="AB508" s="70"/>
      <c r="AC508" s="70"/>
      <c r="AD508" s="70"/>
      <c r="AE508" s="69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8">
        <v>55</v>
      </c>
      <c r="AQ508" s="55">
        <f>VLOOKUP(E508,'[1]LopHocPhan'!C$2:F$1412,4,FALSE)</f>
        <v>55</v>
      </c>
      <c r="AR508" s="56">
        <f t="shared" si="43"/>
        <v>0</v>
      </c>
      <c r="AS508" s="55"/>
      <c r="AT508" s="55"/>
      <c r="AU508" s="55">
        <f t="shared" si="44"/>
        <v>55</v>
      </c>
      <c r="AV508" s="71" t="s">
        <v>76</v>
      </c>
      <c r="AW508" s="55">
        <v>4</v>
      </c>
      <c r="AX508" s="55" t="s">
        <v>124</v>
      </c>
      <c r="AY508" s="72"/>
      <c r="AZ508" s="72"/>
      <c r="BA508" s="70"/>
      <c r="BB508" s="70"/>
      <c r="BC508" s="70"/>
      <c r="BD508" s="70"/>
      <c r="BE508" s="70"/>
      <c r="BF508" s="70"/>
      <c r="BG508" s="46" t="s">
        <v>93</v>
      </c>
      <c r="BH508" s="70" t="s">
        <v>371</v>
      </c>
      <c r="BI508" s="70"/>
      <c r="BJ508" s="70"/>
      <c r="BK508" s="72" t="s">
        <v>73</v>
      </c>
      <c r="BL508" s="72" t="s">
        <v>74</v>
      </c>
      <c r="BM508" s="49">
        <v>25</v>
      </c>
      <c r="BN508" s="60"/>
      <c r="BO508" s="61">
        <v>48</v>
      </c>
      <c r="BP508" s="61"/>
      <c r="BQ508" s="79"/>
      <c r="BR508" s="62"/>
      <c r="BS508" s="74"/>
      <c r="BT508" s="72" t="s">
        <v>105</v>
      </c>
      <c r="BV508" s="38"/>
    </row>
    <row r="509" spans="1:74" ht="20.25" customHeight="1">
      <c r="A509" s="46">
        <v>86</v>
      </c>
      <c r="B509" s="46">
        <v>964</v>
      </c>
      <c r="C509" s="68" t="s">
        <v>739</v>
      </c>
      <c r="D509" s="49">
        <v>2</v>
      </c>
      <c r="E509" s="49" t="str">
        <f t="shared" si="40"/>
        <v>1365ENTH1511</v>
      </c>
      <c r="F509" s="104" t="s">
        <v>598</v>
      </c>
      <c r="G509" s="69" t="s">
        <v>723</v>
      </c>
      <c r="H509" s="77" t="s">
        <v>66</v>
      </c>
      <c r="I509" s="69" t="s">
        <v>165</v>
      </c>
      <c r="J509" s="53"/>
      <c r="K509" s="53"/>
      <c r="L509" s="46"/>
      <c r="M509" s="69"/>
      <c r="N509" s="46">
        <v>1</v>
      </c>
      <c r="O509" s="46"/>
      <c r="P509" s="70"/>
      <c r="Q509" s="70"/>
      <c r="R509" s="70"/>
      <c r="S509" s="70"/>
      <c r="T509" s="70"/>
      <c r="U509" s="70"/>
      <c r="V509" s="70"/>
      <c r="W509" s="70"/>
      <c r="X509" s="70"/>
      <c r="Y509" s="70">
        <v>1</v>
      </c>
      <c r="Z509" s="70"/>
      <c r="AA509" s="70"/>
      <c r="AB509" s="70"/>
      <c r="AC509" s="70"/>
      <c r="AD509" s="70"/>
      <c r="AE509" s="69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8">
        <v>55</v>
      </c>
      <c r="AQ509" s="55">
        <f>VLOOKUP(E509,'[1]LopHocPhan'!C$2:F$1412,4,FALSE)</f>
        <v>55</v>
      </c>
      <c r="AR509" s="56">
        <f t="shared" si="43"/>
        <v>0</v>
      </c>
      <c r="AS509" s="55"/>
      <c r="AT509" s="55"/>
      <c r="AU509" s="55">
        <f t="shared" si="44"/>
        <v>55</v>
      </c>
      <c r="AV509" s="71" t="s">
        <v>76</v>
      </c>
      <c r="AW509" s="55">
        <v>4</v>
      </c>
      <c r="AX509" s="55" t="s">
        <v>125</v>
      </c>
      <c r="AY509" s="72"/>
      <c r="AZ509" s="72"/>
      <c r="BA509" s="70"/>
      <c r="BB509" s="70"/>
      <c r="BC509" s="70"/>
      <c r="BD509" s="70"/>
      <c r="BE509" s="70"/>
      <c r="BF509" s="70"/>
      <c r="BG509" s="46" t="s">
        <v>93</v>
      </c>
      <c r="BH509" s="70" t="s">
        <v>473</v>
      </c>
      <c r="BI509" s="70"/>
      <c r="BJ509" s="70"/>
      <c r="BK509" s="72" t="s">
        <v>73</v>
      </c>
      <c r="BL509" s="72" t="s">
        <v>74</v>
      </c>
      <c r="BM509" s="49">
        <v>25</v>
      </c>
      <c r="BN509" s="60"/>
      <c r="BO509" s="61">
        <v>48</v>
      </c>
      <c r="BP509" s="61"/>
      <c r="BQ509" s="79"/>
      <c r="BR509" s="62"/>
      <c r="BS509" s="74"/>
      <c r="BT509" s="72" t="s">
        <v>105</v>
      </c>
      <c r="BV509" s="38"/>
    </row>
    <row r="510" spans="1:74" ht="20.25" customHeight="1">
      <c r="A510" s="46">
        <v>87</v>
      </c>
      <c r="B510" s="46">
        <v>965</v>
      </c>
      <c r="C510" s="68" t="s">
        <v>739</v>
      </c>
      <c r="D510" s="49">
        <v>2</v>
      </c>
      <c r="E510" s="49" t="str">
        <f t="shared" si="40"/>
        <v>1366ENTH1511</v>
      </c>
      <c r="F510" s="104" t="s">
        <v>600</v>
      </c>
      <c r="G510" s="69" t="s">
        <v>723</v>
      </c>
      <c r="H510" s="77" t="s">
        <v>66</v>
      </c>
      <c r="I510" s="69" t="s">
        <v>165</v>
      </c>
      <c r="J510" s="53"/>
      <c r="K510" s="53"/>
      <c r="L510" s="46"/>
      <c r="M510" s="69"/>
      <c r="N510" s="46">
        <v>1</v>
      </c>
      <c r="O510" s="46"/>
      <c r="P510" s="70"/>
      <c r="Q510" s="70"/>
      <c r="R510" s="70"/>
      <c r="S510" s="70"/>
      <c r="T510" s="70"/>
      <c r="U510" s="70"/>
      <c r="V510" s="70"/>
      <c r="W510" s="70"/>
      <c r="X510" s="70"/>
      <c r="Y510" s="70">
        <v>1</v>
      </c>
      <c r="Z510" s="70"/>
      <c r="AA510" s="70"/>
      <c r="AB510" s="70"/>
      <c r="AC510" s="70"/>
      <c r="AD510" s="70"/>
      <c r="AE510" s="69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8">
        <v>55</v>
      </c>
      <c r="AQ510" s="55">
        <f>VLOOKUP(E510,'[1]LopHocPhan'!C$2:F$1412,4,FALSE)</f>
        <v>55</v>
      </c>
      <c r="AR510" s="56">
        <f t="shared" si="43"/>
        <v>0</v>
      </c>
      <c r="AS510" s="55"/>
      <c r="AT510" s="55"/>
      <c r="AU510" s="55">
        <f t="shared" si="44"/>
        <v>55</v>
      </c>
      <c r="AV510" s="71" t="s">
        <v>76</v>
      </c>
      <c r="AW510" s="55">
        <v>4</v>
      </c>
      <c r="AX510" s="55" t="s">
        <v>86</v>
      </c>
      <c r="AY510" s="72"/>
      <c r="AZ510" s="72"/>
      <c r="BA510" s="70"/>
      <c r="BB510" s="70"/>
      <c r="BC510" s="70"/>
      <c r="BD510" s="70"/>
      <c r="BE510" s="70"/>
      <c r="BF510" s="70"/>
      <c r="BG510" s="46" t="s">
        <v>93</v>
      </c>
      <c r="BH510" s="70" t="s">
        <v>199</v>
      </c>
      <c r="BI510" s="70"/>
      <c r="BJ510" s="70"/>
      <c r="BK510" s="72" t="s">
        <v>73</v>
      </c>
      <c r="BL510" s="72" t="s">
        <v>74</v>
      </c>
      <c r="BM510" s="49">
        <v>25</v>
      </c>
      <c r="BN510" s="60"/>
      <c r="BO510" s="61">
        <v>48</v>
      </c>
      <c r="BP510" s="61"/>
      <c r="BQ510" s="79"/>
      <c r="BR510" s="62"/>
      <c r="BS510" s="74"/>
      <c r="BT510" s="72" t="s">
        <v>105</v>
      </c>
      <c r="BV510" s="38"/>
    </row>
    <row r="511" spans="1:74" ht="20.25" customHeight="1">
      <c r="A511" s="46">
        <v>88</v>
      </c>
      <c r="B511" s="46">
        <v>966</v>
      </c>
      <c r="C511" s="68" t="s">
        <v>739</v>
      </c>
      <c r="D511" s="49">
        <v>2</v>
      </c>
      <c r="E511" s="49" t="str">
        <f t="shared" si="40"/>
        <v>1367ENTH1511</v>
      </c>
      <c r="F511" s="104" t="s">
        <v>786</v>
      </c>
      <c r="G511" s="69" t="s">
        <v>723</v>
      </c>
      <c r="H511" s="77" t="s">
        <v>66</v>
      </c>
      <c r="I511" s="69" t="s">
        <v>165</v>
      </c>
      <c r="J511" s="53"/>
      <c r="K511" s="53"/>
      <c r="L511" s="46"/>
      <c r="M511" s="69"/>
      <c r="N511" s="46">
        <v>1</v>
      </c>
      <c r="O511" s="46"/>
      <c r="P511" s="70"/>
      <c r="Q511" s="70"/>
      <c r="R511" s="70"/>
      <c r="S511" s="70"/>
      <c r="T511" s="70"/>
      <c r="U511" s="70"/>
      <c r="V511" s="70"/>
      <c r="W511" s="70"/>
      <c r="X511" s="70"/>
      <c r="Y511" s="70">
        <v>1</v>
      </c>
      <c r="Z511" s="70"/>
      <c r="AA511" s="70"/>
      <c r="AB511" s="70"/>
      <c r="AC511" s="70"/>
      <c r="AD511" s="70"/>
      <c r="AE511" s="69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8">
        <v>55</v>
      </c>
      <c r="AQ511" s="55">
        <f>VLOOKUP(E511,'[1]LopHocPhan'!C$2:F$1412,4,FALSE)</f>
        <v>50</v>
      </c>
      <c r="AR511" s="56">
        <f t="shared" si="43"/>
        <v>5</v>
      </c>
      <c r="AS511" s="55"/>
      <c r="AT511" s="55"/>
      <c r="AU511" s="55">
        <f t="shared" si="44"/>
        <v>50</v>
      </c>
      <c r="AV511" s="71" t="s">
        <v>76</v>
      </c>
      <c r="AW511" s="55">
        <v>4</v>
      </c>
      <c r="AX511" s="55" t="s">
        <v>94</v>
      </c>
      <c r="AY511" s="72"/>
      <c r="AZ511" s="72"/>
      <c r="BA511" s="70"/>
      <c r="BB511" s="70"/>
      <c r="BC511" s="70"/>
      <c r="BD511" s="70"/>
      <c r="BE511" s="70"/>
      <c r="BF511" s="70"/>
      <c r="BG511" s="46" t="s">
        <v>93</v>
      </c>
      <c r="BH511" s="70" t="s">
        <v>164</v>
      </c>
      <c r="BI511" s="70"/>
      <c r="BJ511" s="70"/>
      <c r="BK511" s="72" t="s">
        <v>73</v>
      </c>
      <c r="BL511" s="72" t="s">
        <v>74</v>
      </c>
      <c r="BM511" s="49">
        <v>25</v>
      </c>
      <c r="BN511" s="60"/>
      <c r="BO511" s="61">
        <v>48</v>
      </c>
      <c r="BP511" s="61"/>
      <c r="BQ511" s="79"/>
      <c r="BR511" s="62"/>
      <c r="BS511" s="74"/>
      <c r="BT511" s="72" t="s">
        <v>105</v>
      </c>
      <c r="BV511" s="38"/>
    </row>
    <row r="512" spans="1:74" ht="20.25" customHeight="1">
      <c r="A512" s="46">
        <v>89</v>
      </c>
      <c r="B512" s="46">
        <v>1115</v>
      </c>
      <c r="C512" s="68" t="s">
        <v>787</v>
      </c>
      <c r="D512" s="49">
        <v>2</v>
      </c>
      <c r="E512" s="49" t="str">
        <f t="shared" si="40"/>
        <v>1351ENTH0211</v>
      </c>
      <c r="F512" s="70">
        <v>1351</v>
      </c>
      <c r="G512" s="90" t="s">
        <v>788</v>
      </c>
      <c r="H512" s="77" t="s">
        <v>66</v>
      </c>
      <c r="I512" s="69" t="s">
        <v>329</v>
      </c>
      <c r="J512" s="53"/>
      <c r="K512" s="53"/>
      <c r="L512" s="46"/>
      <c r="M512" s="69"/>
      <c r="N512" s="46"/>
      <c r="O512" s="46">
        <v>1</v>
      </c>
      <c r="P512" s="92"/>
      <c r="Q512" s="92"/>
      <c r="R512" s="69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69"/>
      <c r="AF512" s="70"/>
      <c r="AG512" s="70">
        <v>1</v>
      </c>
      <c r="AH512" s="70"/>
      <c r="AI512" s="70"/>
      <c r="AJ512" s="70"/>
      <c r="AK512" s="70"/>
      <c r="AL512" s="70"/>
      <c r="AM512" s="70"/>
      <c r="AN512" s="70"/>
      <c r="AO512" s="70"/>
      <c r="AP512" s="78">
        <v>120</v>
      </c>
      <c r="AQ512" s="55">
        <f>VLOOKUP(E512,'[1]LopHocPhan'!C$2:F$1412,4,FALSE)</f>
        <v>0</v>
      </c>
      <c r="AR512" s="55"/>
      <c r="AS512" s="55"/>
      <c r="AT512" s="55"/>
      <c r="AU512" s="93">
        <f>AP512</f>
        <v>120</v>
      </c>
      <c r="AV512" s="94" t="s">
        <v>136</v>
      </c>
      <c r="AW512" s="55">
        <v>3</v>
      </c>
      <c r="AX512" s="93" t="s">
        <v>256</v>
      </c>
      <c r="AY512" s="72"/>
      <c r="AZ512" s="72" t="s">
        <v>315</v>
      </c>
      <c r="BA512" s="95" t="s">
        <v>119</v>
      </c>
      <c r="BB512" s="70" t="s">
        <v>186</v>
      </c>
      <c r="BC512" s="70"/>
      <c r="BD512" s="70"/>
      <c r="BE512" s="70" t="s">
        <v>93</v>
      </c>
      <c r="BF512" s="70" t="s">
        <v>138</v>
      </c>
      <c r="BG512" s="70"/>
      <c r="BH512" s="70"/>
      <c r="BI512" s="70"/>
      <c r="BJ512" s="70"/>
      <c r="BK512" s="72" t="s">
        <v>332</v>
      </c>
      <c r="BL512" s="72" t="s">
        <v>633</v>
      </c>
      <c r="BM512" s="49">
        <v>25</v>
      </c>
      <c r="BN512" s="60"/>
      <c r="BO512" s="61">
        <v>49</v>
      </c>
      <c r="BP512" s="61"/>
      <c r="BQ512" s="79"/>
      <c r="BR512" s="62"/>
      <c r="BS512" s="74"/>
      <c r="BT512" s="72" t="s">
        <v>333</v>
      </c>
      <c r="BV512" s="38"/>
    </row>
    <row r="513" spans="1:74" ht="20.25" customHeight="1">
      <c r="A513" s="46">
        <v>90</v>
      </c>
      <c r="B513" s="46">
        <v>1116</v>
      </c>
      <c r="C513" s="68" t="s">
        <v>787</v>
      </c>
      <c r="D513" s="49">
        <v>2</v>
      </c>
      <c r="E513" s="49" t="str">
        <f t="shared" si="40"/>
        <v>1352ENTH0211</v>
      </c>
      <c r="F513" s="70">
        <v>1352</v>
      </c>
      <c r="G513" s="90" t="s">
        <v>788</v>
      </c>
      <c r="H513" s="77" t="s">
        <v>66</v>
      </c>
      <c r="I513" s="69" t="s">
        <v>329</v>
      </c>
      <c r="J513" s="53"/>
      <c r="K513" s="53"/>
      <c r="L513" s="46"/>
      <c r="M513" s="69"/>
      <c r="N513" s="46"/>
      <c r="O513" s="46">
        <v>1</v>
      </c>
      <c r="P513" s="92"/>
      <c r="Q513" s="92"/>
      <c r="R513" s="69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69"/>
      <c r="AF513" s="70"/>
      <c r="AG513" s="70">
        <v>1</v>
      </c>
      <c r="AH513" s="70"/>
      <c r="AI513" s="70"/>
      <c r="AJ513" s="70"/>
      <c r="AK513" s="70"/>
      <c r="AL513" s="70"/>
      <c r="AM513" s="70"/>
      <c r="AN513" s="70"/>
      <c r="AO513" s="70"/>
      <c r="AP513" s="92">
        <v>150</v>
      </c>
      <c r="AQ513" s="55">
        <f>VLOOKUP(E513,'[1]LopHocPhan'!C$2:F$1412,4,FALSE)</f>
        <v>0</v>
      </c>
      <c r="AR513" s="55"/>
      <c r="AS513" s="55"/>
      <c r="AT513" s="55"/>
      <c r="AU513" s="93">
        <f>AP513</f>
        <v>150</v>
      </c>
      <c r="AV513" s="94" t="s">
        <v>136</v>
      </c>
      <c r="AW513" s="55">
        <v>3</v>
      </c>
      <c r="AX513" s="93" t="s">
        <v>226</v>
      </c>
      <c r="AY513" s="72"/>
      <c r="AZ513" s="58" t="s">
        <v>241</v>
      </c>
      <c r="BA513" s="95" t="s">
        <v>119</v>
      </c>
      <c r="BB513" s="70" t="s">
        <v>402</v>
      </c>
      <c r="BC513" s="70"/>
      <c r="BD513" s="70"/>
      <c r="BE513" s="70" t="s">
        <v>93</v>
      </c>
      <c r="BF513" s="70" t="s">
        <v>402</v>
      </c>
      <c r="BG513" s="70"/>
      <c r="BH513" s="70"/>
      <c r="BI513" s="70"/>
      <c r="BJ513" s="70"/>
      <c r="BK513" s="72" t="s">
        <v>332</v>
      </c>
      <c r="BL513" s="72" t="s">
        <v>633</v>
      </c>
      <c r="BM513" s="49">
        <v>25</v>
      </c>
      <c r="BN513" s="60"/>
      <c r="BO513" s="61">
        <v>49</v>
      </c>
      <c r="BP513" s="61"/>
      <c r="BQ513" s="79"/>
      <c r="BR513" s="62"/>
      <c r="BS513" s="74"/>
      <c r="BT513" s="72" t="s">
        <v>333</v>
      </c>
      <c r="BV513" s="38"/>
    </row>
    <row r="514" spans="1:72" ht="20.25" customHeight="1">
      <c r="A514" s="46">
        <v>1</v>
      </c>
      <c r="B514" s="46">
        <v>281</v>
      </c>
      <c r="C514" s="117" t="s">
        <v>789</v>
      </c>
      <c r="D514" s="48">
        <v>2</v>
      </c>
      <c r="E514" s="49" t="str">
        <f t="shared" si="40"/>
        <v>1351ENPR1311</v>
      </c>
      <c r="F514" s="50">
        <v>1351</v>
      </c>
      <c r="G514" s="51" t="s">
        <v>790</v>
      </c>
      <c r="H514" s="52" t="s">
        <v>66</v>
      </c>
      <c r="I514" s="46" t="s">
        <v>90</v>
      </c>
      <c r="J514" s="53"/>
      <c r="K514" s="53"/>
      <c r="L514" s="46">
        <v>1</v>
      </c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53"/>
      <c r="AF514" s="46"/>
      <c r="AG514" s="46">
        <v>1</v>
      </c>
      <c r="AH514" s="46"/>
      <c r="AI514" s="46"/>
      <c r="AJ514" s="46"/>
      <c r="AK514" s="46"/>
      <c r="AL514" s="46"/>
      <c r="AM514" s="46"/>
      <c r="AN514" s="46"/>
      <c r="AO514" s="46"/>
      <c r="AP514" s="67">
        <v>125</v>
      </c>
      <c r="AQ514" s="55">
        <f>VLOOKUP(E514,'[1]LopHocPhan'!C$2:F$1412,4,FALSE)</f>
        <v>122</v>
      </c>
      <c r="AR514" s="56">
        <f aca="true" t="shared" si="45" ref="AR514:AR531">AP514-AQ514</f>
        <v>3</v>
      </c>
      <c r="AS514" s="55"/>
      <c r="AT514" s="55"/>
      <c r="AU514" s="55">
        <f aca="true" t="shared" si="46" ref="AU514:AU531">AQ514</f>
        <v>122</v>
      </c>
      <c r="AV514" s="57" t="s">
        <v>183</v>
      </c>
      <c r="AW514" s="55">
        <v>2</v>
      </c>
      <c r="AX514" s="55" t="s">
        <v>791</v>
      </c>
      <c r="AY514" s="72"/>
      <c r="AZ514" s="58" t="s">
        <v>792</v>
      </c>
      <c r="BA514" s="46" t="s">
        <v>71</v>
      </c>
      <c r="BB514" s="46" t="s">
        <v>124</v>
      </c>
      <c r="BC514" s="46"/>
      <c r="BD514" s="46"/>
      <c r="BE514" s="46"/>
      <c r="BF514" s="46"/>
      <c r="BG514" s="46"/>
      <c r="BH514" s="46"/>
      <c r="BI514" s="46"/>
      <c r="BJ514" s="46"/>
      <c r="BK514" s="58" t="s">
        <v>73</v>
      </c>
      <c r="BL514" s="72" t="s">
        <v>87</v>
      </c>
      <c r="BM514" s="48">
        <v>26</v>
      </c>
      <c r="BN514" s="60"/>
      <c r="BO514" s="36">
        <v>46</v>
      </c>
      <c r="BP514" s="61"/>
      <c r="BQ514" s="62"/>
      <c r="BR514" s="62"/>
      <c r="BS514" s="63"/>
      <c r="BT514" s="58" t="s">
        <v>75</v>
      </c>
    </row>
    <row r="515" spans="1:72" ht="20.25" customHeight="1">
      <c r="A515" s="46">
        <v>2</v>
      </c>
      <c r="B515" s="46">
        <v>282</v>
      </c>
      <c r="C515" s="117" t="s">
        <v>789</v>
      </c>
      <c r="D515" s="48">
        <v>2</v>
      </c>
      <c r="E515" s="49" t="str">
        <f t="shared" si="40"/>
        <v>1352ENPR1311</v>
      </c>
      <c r="F515" s="50">
        <v>1352</v>
      </c>
      <c r="G515" s="51" t="s">
        <v>790</v>
      </c>
      <c r="H515" s="52" t="s">
        <v>66</v>
      </c>
      <c r="I515" s="46" t="s">
        <v>90</v>
      </c>
      <c r="J515" s="53"/>
      <c r="K515" s="53"/>
      <c r="L515" s="46">
        <v>1</v>
      </c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53"/>
      <c r="AF515" s="46"/>
      <c r="AG515" s="46">
        <v>1</v>
      </c>
      <c r="AH515" s="46"/>
      <c r="AI515" s="46"/>
      <c r="AJ515" s="46"/>
      <c r="AK515" s="46"/>
      <c r="AL515" s="46"/>
      <c r="AM515" s="46"/>
      <c r="AN515" s="46"/>
      <c r="AO515" s="46"/>
      <c r="AP515" s="67">
        <v>125</v>
      </c>
      <c r="AQ515" s="55">
        <f>VLOOKUP(E515,'[1]LopHocPhan'!C$2:F$1412,4,FALSE)</f>
        <v>122</v>
      </c>
      <c r="AR515" s="56">
        <f t="shared" si="45"/>
        <v>3</v>
      </c>
      <c r="AS515" s="55"/>
      <c r="AT515" s="55"/>
      <c r="AU515" s="55">
        <f t="shared" si="46"/>
        <v>122</v>
      </c>
      <c r="AV515" s="57" t="s">
        <v>157</v>
      </c>
      <c r="AW515" s="55">
        <v>2</v>
      </c>
      <c r="AX515" s="55" t="s">
        <v>356</v>
      </c>
      <c r="AY515" s="72"/>
      <c r="AZ515" s="58" t="s">
        <v>793</v>
      </c>
      <c r="BA515" s="46" t="s">
        <v>71</v>
      </c>
      <c r="BB515" s="46" t="s">
        <v>125</v>
      </c>
      <c r="BC515" s="46"/>
      <c r="BD515" s="46"/>
      <c r="BE515" s="46"/>
      <c r="BF515" s="46"/>
      <c r="BG515" s="46"/>
      <c r="BH515" s="46"/>
      <c r="BI515" s="46"/>
      <c r="BJ515" s="46"/>
      <c r="BK515" s="58" t="s">
        <v>73</v>
      </c>
      <c r="BL515" s="72" t="s">
        <v>87</v>
      </c>
      <c r="BM515" s="48">
        <v>26</v>
      </c>
      <c r="BN515" s="60"/>
      <c r="BO515" s="36">
        <v>46</v>
      </c>
      <c r="BP515" s="61"/>
      <c r="BQ515" s="62"/>
      <c r="BR515" s="62"/>
      <c r="BS515" s="63"/>
      <c r="BT515" s="58" t="s">
        <v>75</v>
      </c>
    </row>
    <row r="516" spans="1:72" ht="20.25" customHeight="1">
      <c r="A516" s="46">
        <v>3</v>
      </c>
      <c r="B516" s="46">
        <v>525</v>
      </c>
      <c r="C516" s="68" t="s">
        <v>794</v>
      </c>
      <c r="D516" s="49">
        <v>2</v>
      </c>
      <c r="E516" s="49" t="str">
        <f t="shared" si="40"/>
        <v>1351ENPR5211</v>
      </c>
      <c r="F516" s="76">
        <v>1351</v>
      </c>
      <c r="G516" s="70" t="s">
        <v>795</v>
      </c>
      <c r="H516" s="116" t="s">
        <v>66</v>
      </c>
      <c r="I516" s="70" t="s">
        <v>702</v>
      </c>
      <c r="J516" s="53"/>
      <c r="K516" s="53"/>
      <c r="L516" s="46"/>
      <c r="M516" s="69">
        <v>1</v>
      </c>
      <c r="N516" s="46"/>
      <c r="O516" s="46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69"/>
      <c r="AF516" s="70"/>
      <c r="AG516" s="70">
        <v>1</v>
      </c>
      <c r="AH516" s="70"/>
      <c r="AI516" s="70"/>
      <c r="AJ516" s="70"/>
      <c r="AK516" s="70"/>
      <c r="AL516" s="70"/>
      <c r="AM516" s="70"/>
      <c r="AN516" s="70"/>
      <c r="AO516" s="70"/>
      <c r="AP516" s="69">
        <v>42</v>
      </c>
      <c r="AQ516" s="55">
        <f>VLOOKUP(E516,'[1]LopHocPhan'!C$2:F$1412,4,FALSE)</f>
        <v>42</v>
      </c>
      <c r="AR516" s="56">
        <f t="shared" si="45"/>
        <v>0</v>
      </c>
      <c r="AS516" s="55"/>
      <c r="AT516" s="55"/>
      <c r="AU516" s="55">
        <f t="shared" si="46"/>
        <v>42</v>
      </c>
      <c r="AV516" s="71" t="s">
        <v>183</v>
      </c>
      <c r="AW516" s="55">
        <v>4</v>
      </c>
      <c r="AX516" s="55" t="s">
        <v>125</v>
      </c>
      <c r="AY516" s="72"/>
      <c r="AZ516" s="72"/>
      <c r="BA516" s="70" t="s">
        <v>93</v>
      </c>
      <c r="BB516" s="70" t="s">
        <v>463</v>
      </c>
      <c r="BC516" s="69"/>
      <c r="BD516" s="70"/>
      <c r="BE516" s="70" t="s">
        <v>93</v>
      </c>
      <c r="BF516" s="70" t="s">
        <v>483</v>
      </c>
      <c r="BG516" s="70"/>
      <c r="BH516" s="70"/>
      <c r="BI516" s="70"/>
      <c r="BJ516" s="70"/>
      <c r="BK516" s="72" t="s">
        <v>73</v>
      </c>
      <c r="BL516" s="72" t="s">
        <v>796</v>
      </c>
      <c r="BM516" s="49">
        <v>26</v>
      </c>
      <c r="BN516" s="60"/>
      <c r="BO516" s="36">
        <v>47</v>
      </c>
      <c r="BP516" s="61"/>
      <c r="BQ516" s="62"/>
      <c r="BR516" s="62"/>
      <c r="BS516" s="74"/>
      <c r="BT516" s="72" t="s">
        <v>105</v>
      </c>
    </row>
    <row r="517" spans="1:72" ht="18.75" customHeight="1">
      <c r="A517" s="46">
        <v>4</v>
      </c>
      <c r="B517" s="46">
        <v>526</v>
      </c>
      <c r="C517" s="68" t="s">
        <v>794</v>
      </c>
      <c r="D517" s="49">
        <v>2</v>
      </c>
      <c r="E517" s="49" t="str">
        <f t="shared" si="40"/>
        <v>1352ENPR5211</v>
      </c>
      <c r="F517" s="76">
        <v>1352</v>
      </c>
      <c r="G517" s="70" t="s">
        <v>795</v>
      </c>
      <c r="H517" s="116" t="s">
        <v>66</v>
      </c>
      <c r="I517" s="70" t="s">
        <v>702</v>
      </c>
      <c r="J517" s="53"/>
      <c r="K517" s="53"/>
      <c r="L517" s="46"/>
      <c r="M517" s="69">
        <v>1</v>
      </c>
      <c r="N517" s="46"/>
      <c r="O517" s="46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69"/>
      <c r="AF517" s="70"/>
      <c r="AG517" s="70">
        <v>1</v>
      </c>
      <c r="AH517" s="70"/>
      <c r="AI517" s="70"/>
      <c r="AJ517" s="70"/>
      <c r="AK517" s="70"/>
      <c r="AL517" s="70"/>
      <c r="AM517" s="70"/>
      <c r="AN517" s="70"/>
      <c r="AO517" s="70"/>
      <c r="AP517" s="69">
        <v>42</v>
      </c>
      <c r="AQ517" s="55">
        <f>VLOOKUP(E517,'[1]LopHocPhan'!C$2:F$1412,4,FALSE)</f>
        <v>41</v>
      </c>
      <c r="AR517" s="56">
        <f t="shared" si="45"/>
        <v>1</v>
      </c>
      <c r="AS517" s="55"/>
      <c r="AT517" s="55"/>
      <c r="AU517" s="55">
        <f t="shared" si="46"/>
        <v>41</v>
      </c>
      <c r="AV517" s="71" t="s">
        <v>183</v>
      </c>
      <c r="AW517" s="55">
        <v>4</v>
      </c>
      <c r="AX517" s="55" t="s">
        <v>86</v>
      </c>
      <c r="AY517" s="72"/>
      <c r="AZ517" s="72"/>
      <c r="BA517" s="70" t="s">
        <v>93</v>
      </c>
      <c r="BB517" s="70" t="s">
        <v>367</v>
      </c>
      <c r="BC517" s="69"/>
      <c r="BD517" s="70"/>
      <c r="BE517" s="70" t="s">
        <v>93</v>
      </c>
      <c r="BF517" s="70" t="s">
        <v>481</v>
      </c>
      <c r="BG517" s="70"/>
      <c r="BH517" s="70"/>
      <c r="BI517" s="70"/>
      <c r="BJ517" s="70"/>
      <c r="BK517" s="72" t="s">
        <v>73</v>
      </c>
      <c r="BL517" s="72" t="s">
        <v>796</v>
      </c>
      <c r="BM517" s="49">
        <v>26</v>
      </c>
      <c r="BN517" s="60"/>
      <c r="BO517" s="36">
        <v>47</v>
      </c>
      <c r="BP517" s="61"/>
      <c r="BQ517" s="62"/>
      <c r="BR517" s="62"/>
      <c r="BS517" s="74"/>
      <c r="BT517" s="72" t="s">
        <v>105</v>
      </c>
    </row>
    <row r="518" spans="1:72" ht="18.75" customHeight="1">
      <c r="A518" s="46">
        <v>5</v>
      </c>
      <c r="B518" s="46">
        <v>527</v>
      </c>
      <c r="C518" s="68" t="s">
        <v>794</v>
      </c>
      <c r="D518" s="49">
        <v>2</v>
      </c>
      <c r="E518" s="49" t="str">
        <f t="shared" si="40"/>
        <v>1353ENPR5211</v>
      </c>
      <c r="F518" s="76">
        <v>1353</v>
      </c>
      <c r="G518" s="70" t="s">
        <v>795</v>
      </c>
      <c r="H518" s="116" t="s">
        <v>66</v>
      </c>
      <c r="I518" s="70" t="s">
        <v>702</v>
      </c>
      <c r="J518" s="53"/>
      <c r="K518" s="53"/>
      <c r="L518" s="46"/>
      <c r="M518" s="69">
        <v>1</v>
      </c>
      <c r="N518" s="46"/>
      <c r="O518" s="46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69"/>
      <c r="AF518" s="70"/>
      <c r="AG518" s="70">
        <v>1</v>
      </c>
      <c r="AH518" s="70"/>
      <c r="AI518" s="70"/>
      <c r="AJ518" s="70"/>
      <c r="AK518" s="70"/>
      <c r="AL518" s="70"/>
      <c r="AM518" s="70"/>
      <c r="AN518" s="70"/>
      <c r="AO518" s="70"/>
      <c r="AP518" s="69">
        <v>42</v>
      </c>
      <c r="AQ518" s="55">
        <f>VLOOKUP(E518,'[1]LopHocPhan'!C$2:F$1412,4,FALSE)</f>
        <v>40</v>
      </c>
      <c r="AR518" s="56">
        <f t="shared" si="45"/>
        <v>2</v>
      </c>
      <c r="AS518" s="55"/>
      <c r="AT518" s="55"/>
      <c r="AU518" s="55">
        <f t="shared" si="46"/>
        <v>40</v>
      </c>
      <c r="AV518" s="71" t="s">
        <v>183</v>
      </c>
      <c r="AW518" s="55">
        <v>4</v>
      </c>
      <c r="AX518" s="55" t="s">
        <v>94</v>
      </c>
      <c r="AY518" s="72"/>
      <c r="AZ518" s="72"/>
      <c r="BA518" s="70" t="s">
        <v>93</v>
      </c>
      <c r="BB518" s="70" t="s">
        <v>371</v>
      </c>
      <c r="BC518" s="69"/>
      <c r="BD518" s="70"/>
      <c r="BE518" s="70" t="s">
        <v>93</v>
      </c>
      <c r="BF518" s="70" t="s">
        <v>482</v>
      </c>
      <c r="BG518" s="70"/>
      <c r="BH518" s="70"/>
      <c r="BI518" s="70"/>
      <c r="BJ518" s="70"/>
      <c r="BK518" s="72" t="s">
        <v>73</v>
      </c>
      <c r="BL518" s="72" t="s">
        <v>796</v>
      </c>
      <c r="BM518" s="49">
        <v>26</v>
      </c>
      <c r="BN518" s="60"/>
      <c r="BO518" s="36">
        <v>47</v>
      </c>
      <c r="BP518" s="61"/>
      <c r="BQ518" s="62"/>
      <c r="BR518" s="62"/>
      <c r="BS518" s="74"/>
      <c r="BT518" s="72" t="s">
        <v>105</v>
      </c>
    </row>
    <row r="519" spans="1:72" ht="18.75" customHeight="1">
      <c r="A519" s="46">
        <v>6</v>
      </c>
      <c r="B519" s="46">
        <v>528</v>
      </c>
      <c r="C519" s="68" t="s">
        <v>794</v>
      </c>
      <c r="D519" s="49">
        <v>2</v>
      </c>
      <c r="E519" s="49" t="str">
        <f t="shared" si="40"/>
        <v>1354ENPR5211</v>
      </c>
      <c r="F519" s="76">
        <v>1354</v>
      </c>
      <c r="G519" s="70" t="s">
        <v>795</v>
      </c>
      <c r="H519" s="116" t="s">
        <v>66</v>
      </c>
      <c r="I519" s="70" t="s">
        <v>702</v>
      </c>
      <c r="J519" s="53"/>
      <c r="K519" s="53"/>
      <c r="L519" s="46"/>
      <c r="M519" s="69">
        <v>1</v>
      </c>
      <c r="N519" s="46"/>
      <c r="O519" s="46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69"/>
      <c r="AF519" s="70"/>
      <c r="AG519" s="70">
        <v>1</v>
      </c>
      <c r="AH519" s="70"/>
      <c r="AI519" s="70"/>
      <c r="AJ519" s="70"/>
      <c r="AK519" s="70"/>
      <c r="AL519" s="70"/>
      <c r="AM519" s="70"/>
      <c r="AN519" s="70"/>
      <c r="AO519" s="70"/>
      <c r="AP519" s="69">
        <v>42</v>
      </c>
      <c r="AQ519" s="55">
        <f>VLOOKUP(E519,'[1]LopHocPhan'!C$2:F$1412,4,FALSE)</f>
        <v>40</v>
      </c>
      <c r="AR519" s="56">
        <f t="shared" si="45"/>
        <v>2</v>
      </c>
      <c r="AS519" s="55"/>
      <c r="AT519" s="55"/>
      <c r="AU519" s="55">
        <f t="shared" si="46"/>
        <v>40</v>
      </c>
      <c r="AV519" s="71" t="s">
        <v>102</v>
      </c>
      <c r="AW519" s="55">
        <v>4</v>
      </c>
      <c r="AX519" s="55" t="s">
        <v>94</v>
      </c>
      <c r="AY519" s="72"/>
      <c r="AZ519" s="72"/>
      <c r="BA519" s="70" t="s">
        <v>93</v>
      </c>
      <c r="BB519" s="70" t="s">
        <v>473</v>
      </c>
      <c r="BC519" s="69"/>
      <c r="BD519" s="70"/>
      <c r="BE519" s="70" t="s">
        <v>93</v>
      </c>
      <c r="BF519" s="70" t="s">
        <v>464</v>
      </c>
      <c r="BG519" s="70"/>
      <c r="BH519" s="70"/>
      <c r="BI519" s="70"/>
      <c r="BJ519" s="70"/>
      <c r="BK519" s="72" t="s">
        <v>73</v>
      </c>
      <c r="BL519" s="72" t="s">
        <v>796</v>
      </c>
      <c r="BM519" s="49">
        <v>26</v>
      </c>
      <c r="BN519" s="60"/>
      <c r="BO519" s="36">
        <v>47</v>
      </c>
      <c r="BP519" s="61"/>
      <c r="BQ519" s="62"/>
      <c r="BR519" s="62"/>
      <c r="BS519" s="74"/>
      <c r="BT519" s="72" t="s">
        <v>105</v>
      </c>
    </row>
    <row r="520" spans="1:72" ht="18.75" customHeight="1">
      <c r="A520" s="46">
        <v>7</v>
      </c>
      <c r="B520" s="46">
        <v>529</v>
      </c>
      <c r="C520" s="68" t="s">
        <v>794</v>
      </c>
      <c r="D520" s="49">
        <v>2</v>
      </c>
      <c r="E520" s="49" t="str">
        <f t="shared" si="40"/>
        <v>1355ENPR5211</v>
      </c>
      <c r="F520" s="76">
        <v>1355</v>
      </c>
      <c r="G520" s="70" t="s">
        <v>795</v>
      </c>
      <c r="H520" s="116" t="s">
        <v>66</v>
      </c>
      <c r="I520" s="70" t="s">
        <v>702</v>
      </c>
      <c r="J520" s="53"/>
      <c r="K520" s="53"/>
      <c r="L520" s="46"/>
      <c r="M520" s="69">
        <v>1</v>
      </c>
      <c r="N520" s="46"/>
      <c r="O520" s="46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69"/>
      <c r="AF520" s="70"/>
      <c r="AG520" s="70">
        <v>1</v>
      </c>
      <c r="AH520" s="70"/>
      <c r="AI520" s="70"/>
      <c r="AJ520" s="70"/>
      <c r="AK520" s="70"/>
      <c r="AL520" s="70"/>
      <c r="AM520" s="70"/>
      <c r="AN520" s="70"/>
      <c r="AO520" s="70"/>
      <c r="AP520" s="69">
        <v>42</v>
      </c>
      <c r="AQ520" s="55">
        <f>VLOOKUP(E520,'[1]LopHocPhan'!C$2:F$1412,4,FALSE)</f>
        <v>39</v>
      </c>
      <c r="AR520" s="56">
        <f t="shared" si="45"/>
        <v>3</v>
      </c>
      <c r="AS520" s="55"/>
      <c r="AT520" s="55"/>
      <c r="AU520" s="55">
        <f t="shared" si="46"/>
        <v>39</v>
      </c>
      <c r="AV520" s="71" t="s">
        <v>102</v>
      </c>
      <c r="AW520" s="55">
        <v>4</v>
      </c>
      <c r="AX520" s="55" t="s">
        <v>99</v>
      </c>
      <c r="AY520" s="72"/>
      <c r="AZ520" s="72"/>
      <c r="BA520" s="70" t="s">
        <v>93</v>
      </c>
      <c r="BB520" s="70" t="s">
        <v>199</v>
      </c>
      <c r="BC520" s="69"/>
      <c r="BD520" s="70"/>
      <c r="BE520" s="70" t="s">
        <v>93</v>
      </c>
      <c r="BF520" s="70" t="s">
        <v>313</v>
      </c>
      <c r="BG520" s="70"/>
      <c r="BH520" s="70"/>
      <c r="BI520" s="70"/>
      <c r="BJ520" s="70"/>
      <c r="BK520" s="72" t="s">
        <v>73</v>
      </c>
      <c r="BL520" s="72" t="s">
        <v>796</v>
      </c>
      <c r="BM520" s="49">
        <v>26</v>
      </c>
      <c r="BN520" s="60"/>
      <c r="BO520" s="36">
        <v>47</v>
      </c>
      <c r="BP520" s="61"/>
      <c r="BQ520" s="62"/>
      <c r="BR520" s="62"/>
      <c r="BS520" s="74"/>
      <c r="BT520" s="72" t="s">
        <v>105</v>
      </c>
    </row>
    <row r="521" spans="1:72" ht="18.75" customHeight="1">
      <c r="A521" s="46">
        <v>8</v>
      </c>
      <c r="B521" s="46">
        <v>530</v>
      </c>
      <c r="C521" s="68" t="s">
        <v>794</v>
      </c>
      <c r="D521" s="49">
        <v>2</v>
      </c>
      <c r="E521" s="49" t="str">
        <f t="shared" si="40"/>
        <v>1356ENPR5211</v>
      </c>
      <c r="F521" s="76">
        <v>1356</v>
      </c>
      <c r="G521" s="70" t="s">
        <v>795</v>
      </c>
      <c r="H521" s="116" t="s">
        <v>66</v>
      </c>
      <c r="I521" s="70" t="s">
        <v>702</v>
      </c>
      <c r="J521" s="53"/>
      <c r="K521" s="53"/>
      <c r="L521" s="46"/>
      <c r="M521" s="69">
        <v>1</v>
      </c>
      <c r="N521" s="46"/>
      <c r="O521" s="46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69"/>
      <c r="AF521" s="70"/>
      <c r="AG521" s="70">
        <v>1</v>
      </c>
      <c r="AH521" s="70"/>
      <c r="AI521" s="70"/>
      <c r="AJ521" s="70"/>
      <c r="AK521" s="70"/>
      <c r="AL521" s="70"/>
      <c r="AM521" s="70"/>
      <c r="AN521" s="70"/>
      <c r="AO521" s="70"/>
      <c r="AP521" s="69">
        <v>42</v>
      </c>
      <c r="AQ521" s="55">
        <f>VLOOKUP(E521,'[1]LopHocPhan'!C$2:F$1412,4,FALSE)</f>
        <v>39</v>
      </c>
      <c r="AR521" s="56">
        <f t="shared" si="45"/>
        <v>3</v>
      </c>
      <c r="AS521" s="55"/>
      <c r="AT521" s="55"/>
      <c r="AU521" s="55">
        <f t="shared" si="46"/>
        <v>39</v>
      </c>
      <c r="AV521" s="71" t="s">
        <v>102</v>
      </c>
      <c r="AW521" s="55">
        <v>4</v>
      </c>
      <c r="AX521" s="55" t="s">
        <v>104</v>
      </c>
      <c r="AY521" s="72"/>
      <c r="AZ521" s="72"/>
      <c r="BA521" s="70" t="s">
        <v>93</v>
      </c>
      <c r="BB521" s="70" t="s">
        <v>164</v>
      </c>
      <c r="BC521" s="69"/>
      <c r="BD521" s="70"/>
      <c r="BE521" s="70" t="s">
        <v>93</v>
      </c>
      <c r="BF521" s="70" t="s">
        <v>465</v>
      </c>
      <c r="BG521" s="70"/>
      <c r="BH521" s="70"/>
      <c r="BI521" s="70"/>
      <c r="BJ521" s="70"/>
      <c r="BK521" s="72" t="s">
        <v>73</v>
      </c>
      <c r="BL521" s="72" t="s">
        <v>796</v>
      </c>
      <c r="BM521" s="49">
        <v>26</v>
      </c>
      <c r="BN521" s="60"/>
      <c r="BO521" s="36">
        <v>47</v>
      </c>
      <c r="BP521" s="61"/>
      <c r="BQ521" s="62"/>
      <c r="BR521" s="62"/>
      <c r="BS521" s="74"/>
      <c r="BT521" s="72" t="s">
        <v>105</v>
      </c>
    </row>
    <row r="522" spans="1:72" ht="18.75" customHeight="1">
      <c r="A522" s="46">
        <v>9</v>
      </c>
      <c r="B522" s="46">
        <v>531</v>
      </c>
      <c r="C522" s="68" t="s">
        <v>797</v>
      </c>
      <c r="D522" s="49">
        <v>2</v>
      </c>
      <c r="E522" s="49" t="str">
        <f aca="true" t="shared" si="47" ref="E522:E585">F522&amp;G522</f>
        <v>1351ENPR5311</v>
      </c>
      <c r="F522" s="76">
        <v>1351</v>
      </c>
      <c r="G522" s="69" t="s">
        <v>798</v>
      </c>
      <c r="H522" s="49" t="s">
        <v>66</v>
      </c>
      <c r="I522" s="70" t="s">
        <v>702</v>
      </c>
      <c r="J522" s="53"/>
      <c r="K522" s="53"/>
      <c r="L522" s="46"/>
      <c r="M522" s="69">
        <v>1</v>
      </c>
      <c r="N522" s="46"/>
      <c r="O522" s="46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69"/>
      <c r="AF522" s="70"/>
      <c r="AG522" s="70">
        <v>1</v>
      </c>
      <c r="AH522" s="70"/>
      <c r="AI522" s="70"/>
      <c r="AJ522" s="70"/>
      <c r="AK522" s="70"/>
      <c r="AL522" s="70"/>
      <c r="AM522" s="70"/>
      <c r="AN522" s="70"/>
      <c r="AO522" s="70"/>
      <c r="AP522" s="69">
        <v>42</v>
      </c>
      <c r="AQ522" s="55">
        <f>VLOOKUP(E522,'[1]LopHocPhan'!C$2:F$1412,4,FALSE)</f>
        <v>41</v>
      </c>
      <c r="AR522" s="56">
        <f t="shared" si="45"/>
        <v>1</v>
      </c>
      <c r="AS522" s="55"/>
      <c r="AT522" s="55"/>
      <c r="AU522" s="55">
        <f t="shared" si="46"/>
        <v>41</v>
      </c>
      <c r="AV522" s="71" t="s">
        <v>157</v>
      </c>
      <c r="AW522" s="55">
        <v>4</v>
      </c>
      <c r="AX522" s="55" t="s">
        <v>86</v>
      </c>
      <c r="AY522" s="72"/>
      <c r="AZ522" s="72"/>
      <c r="BA522" s="70" t="s">
        <v>93</v>
      </c>
      <c r="BB522" s="70" t="s">
        <v>463</v>
      </c>
      <c r="BC522" s="70"/>
      <c r="BD522" s="70"/>
      <c r="BE522" s="70" t="s">
        <v>93</v>
      </c>
      <c r="BF522" s="70" t="s">
        <v>483</v>
      </c>
      <c r="BG522" s="70"/>
      <c r="BH522" s="70"/>
      <c r="BI522" s="70"/>
      <c r="BJ522" s="70"/>
      <c r="BK522" s="72" t="s">
        <v>306</v>
      </c>
      <c r="BL522" s="72" t="s">
        <v>432</v>
      </c>
      <c r="BM522" s="49">
        <v>26</v>
      </c>
      <c r="BN522" s="60"/>
      <c r="BO522" s="36">
        <v>47</v>
      </c>
      <c r="BP522" s="61"/>
      <c r="BQ522" s="62"/>
      <c r="BR522" s="62"/>
      <c r="BS522" s="63"/>
      <c r="BT522" s="72" t="s">
        <v>105</v>
      </c>
    </row>
    <row r="523" spans="1:72" ht="18.75" customHeight="1">
      <c r="A523" s="46">
        <v>10</v>
      </c>
      <c r="B523" s="46">
        <v>532</v>
      </c>
      <c r="C523" s="68" t="s">
        <v>797</v>
      </c>
      <c r="D523" s="49">
        <v>2</v>
      </c>
      <c r="E523" s="49" t="str">
        <f t="shared" si="47"/>
        <v>1352ENPR5311</v>
      </c>
      <c r="F523" s="76">
        <v>1352</v>
      </c>
      <c r="G523" s="69" t="s">
        <v>798</v>
      </c>
      <c r="H523" s="49" t="s">
        <v>66</v>
      </c>
      <c r="I523" s="70" t="s">
        <v>702</v>
      </c>
      <c r="J523" s="53"/>
      <c r="K523" s="53"/>
      <c r="L523" s="46"/>
      <c r="M523" s="69">
        <v>1</v>
      </c>
      <c r="N523" s="46"/>
      <c r="O523" s="46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69"/>
      <c r="AF523" s="70"/>
      <c r="AG523" s="70">
        <v>1</v>
      </c>
      <c r="AH523" s="70"/>
      <c r="AI523" s="70"/>
      <c r="AJ523" s="70"/>
      <c r="AK523" s="70"/>
      <c r="AL523" s="70"/>
      <c r="AM523" s="70"/>
      <c r="AN523" s="70"/>
      <c r="AO523" s="70"/>
      <c r="AP523" s="69">
        <v>42</v>
      </c>
      <c r="AQ523" s="55">
        <f>VLOOKUP(E523,'[1]LopHocPhan'!C$2:F$1412,4,FALSE)</f>
        <v>40</v>
      </c>
      <c r="AR523" s="56">
        <f t="shared" si="45"/>
        <v>2</v>
      </c>
      <c r="AS523" s="55"/>
      <c r="AT523" s="55"/>
      <c r="AU523" s="55">
        <f t="shared" si="46"/>
        <v>40</v>
      </c>
      <c r="AV523" s="71" t="s">
        <v>157</v>
      </c>
      <c r="AW523" s="55">
        <v>4</v>
      </c>
      <c r="AX523" s="55" t="s">
        <v>94</v>
      </c>
      <c r="AY523" s="72"/>
      <c r="AZ523" s="72"/>
      <c r="BA523" s="70" t="s">
        <v>93</v>
      </c>
      <c r="BB523" s="70" t="s">
        <v>367</v>
      </c>
      <c r="BC523" s="70"/>
      <c r="BD523" s="70"/>
      <c r="BE523" s="70" t="s">
        <v>93</v>
      </c>
      <c r="BF523" s="70" t="s">
        <v>481</v>
      </c>
      <c r="BG523" s="70"/>
      <c r="BH523" s="70"/>
      <c r="BI523" s="70"/>
      <c r="BJ523" s="70"/>
      <c r="BK523" s="72" t="s">
        <v>306</v>
      </c>
      <c r="BL523" s="72" t="s">
        <v>432</v>
      </c>
      <c r="BM523" s="49">
        <v>26</v>
      </c>
      <c r="BN523" s="60"/>
      <c r="BO523" s="36">
        <v>47</v>
      </c>
      <c r="BP523" s="61"/>
      <c r="BQ523" s="62"/>
      <c r="BR523" s="62"/>
      <c r="BS523" s="74"/>
      <c r="BT523" s="72" t="s">
        <v>105</v>
      </c>
    </row>
    <row r="524" spans="1:74" ht="18.75" customHeight="1">
      <c r="A524" s="46">
        <v>11</v>
      </c>
      <c r="B524" s="46">
        <v>533</v>
      </c>
      <c r="C524" s="68" t="s">
        <v>797</v>
      </c>
      <c r="D524" s="49">
        <v>2</v>
      </c>
      <c r="E524" s="49" t="str">
        <f t="shared" si="47"/>
        <v>1353ENPR5311</v>
      </c>
      <c r="F524" s="76">
        <v>1353</v>
      </c>
      <c r="G524" s="69" t="s">
        <v>798</v>
      </c>
      <c r="H524" s="49" t="s">
        <v>66</v>
      </c>
      <c r="I524" s="70" t="s">
        <v>702</v>
      </c>
      <c r="J524" s="53"/>
      <c r="K524" s="53"/>
      <c r="L524" s="46"/>
      <c r="M524" s="69">
        <v>1</v>
      </c>
      <c r="N524" s="46"/>
      <c r="O524" s="46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69"/>
      <c r="AF524" s="70"/>
      <c r="AG524" s="70">
        <v>1</v>
      </c>
      <c r="AH524" s="70"/>
      <c r="AI524" s="70"/>
      <c r="AJ524" s="70"/>
      <c r="AK524" s="70"/>
      <c r="AL524" s="70"/>
      <c r="AM524" s="70"/>
      <c r="AN524" s="70"/>
      <c r="AO524" s="70"/>
      <c r="AP524" s="69">
        <v>42</v>
      </c>
      <c r="AQ524" s="55">
        <f>VLOOKUP(E524,'[1]LopHocPhan'!C$2:F$1412,4,FALSE)</f>
        <v>42</v>
      </c>
      <c r="AR524" s="56">
        <f t="shared" si="45"/>
        <v>0</v>
      </c>
      <c r="AS524" s="55"/>
      <c r="AT524" s="55"/>
      <c r="AU524" s="55">
        <f t="shared" si="46"/>
        <v>42</v>
      </c>
      <c r="AV524" s="71" t="s">
        <v>157</v>
      </c>
      <c r="AW524" s="55">
        <v>4</v>
      </c>
      <c r="AX524" s="55" t="s">
        <v>99</v>
      </c>
      <c r="AY524" s="72"/>
      <c r="AZ524" s="72"/>
      <c r="BA524" s="70" t="s">
        <v>93</v>
      </c>
      <c r="BB524" s="70" t="s">
        <v>371</v>
      </c>
      <c r="BC524" s="70"/>
      <c r="BD524" s="70"/>
      <c r="BE524" s="70" t="s">
        <v>93</v>
      </c>
      <c r="BF524" s="70" t="s">
        <v>482</v>
      </c>
      <c r="BG524" s="70"/>
      <c r="BH524" s="70"/>
      <c r="BI524" s="70"/>
      <c r="BJ524" s="70"/>
      <c r="BK524" s="72" t="s">
        <v>306</v>
      </c>
      <c r="BL524" s="72" t="s">
        <v>432</v>
      </c>
      <c r="BM524" s="49">
        <v>26</v>
      </c>
      <c r="BN524" s="60"/>
      <c r="BO524" s="36">
        <v>47</v>
      </c>
      <c r="BP524" s="61"/>
      <c r="BQ524" s="62"/>
      <c r="BR524" s="62"/>
      <c r="BS524" s="82"/>
      <c r="BT524" s="72" t="s">
        <v>105</v>
      </c>
      <c r="BV524" s="38"/>
    </row>
    <row r="525" spans="1:72" ht="18.75" customHeight="1">
      <c r="A525" s="46">
        <v>12</v>
      </c>
      <c r="B525" s="46">
        <v>534</v>
      </c>
      <c r="C525" s="68" t="s">
        <v>797</v>
      </c>
      <c r="D525" s="49">
        <v>2</v>
      </c>
      <c r="E525" s="49" t="str">
        <f t="shared" si="47"/>
        <v>1354ENPR5311</v>
      </c>
      <c r="F525" s="76">
        <v>1354</v>
      </c>
      <c r="G525" s="69" t="s">
        <v>798</v>
      </c>
      <c r="H525" s="49" t="s">
        <v>66</v>
      </c>
      <c r="I525" s="70" t="s">
        <v>702</v>
      </c>
      <c r="J525" s="53"/>
      <c r="K525" s="53"/>
      <c r="L525" s="46"/>
      <c r="M525" s="69">
        <v>1</v>
      </c>
      <c r="N525" s="46"/>
      <c r="O525" s="46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69"/>
      <c r="AF525" s="70"/>
      <c r="AG525" s="70">
        <v>1</v>
      </c>
      <c r="AH525" s="70"/>
      <c r="AI525" s="70"/>
      <c r="AJ525" s="70"/>
      <c r="AK525" s="70"/>
      <c r="AL525" s="70"/>
      <c r="AM525" s="70"/>
      <c r="AN525" s="70"/>
      <c r="AO525" s="70"/>
      <c r="AP525" s="69">
        <v>42</v>
      </c>
      <c r="AQ525" s="55">
        <f>VLOOKUP(E525,'[1]LopHocPhan'!C$2:F$1412,4,FALSE)</f>
        <v>42</v>
      </c>
      <c r="AR525" s="56">
        <f t="shared" si="45"/>
        <v>0</v>
      </c>
      <c r="AS525" s="55"/>
      <c r="AT525" s="55"/>
      <c r="AU525" s="55">
        <f t="shared" si="46"/>
        <v>42</v>
      </c>
      <c r="AV525" s="71" t="s">
        <v>163</v>
      </c>
      <c r="AW525" s="55">
        <v>4</v>
      </c>
      <c r="AX525" s="55" t="s">
        <v>125</v>
      </c>
      <c r="AY525" s="72"/>
      <c r="AZ525" s="72"/>
      <c r="BA525" s="70" t="s">
        <v>93</v>
      </c>
      <c r="BB525" s="70" t="s">
        <v>473</v>
      </c>
      <c r="BC525" s="70"/>
      <c r="BD525" s="70"/>
      <c r="BE525" s="70" t="s">
        <v>93</v>
      </c>
      <c r="BF525" s="70" t="s">
        <v>464</v>
      </c>
      <c r="BG525" s="70"/>
      <c r="BH525" s="70"/>
      <c r="BI525" s="70"/>
      <c r="BJ525" s="70"/>
      <c r="BK525" s="72" t="s">
        <v>306</v>
      </c>
      <c r="BL525" s="72" t="s">
        <v>432</v>
      </c>
      <c r="BM525" s="49">
        <v>26</v>
      </c>
      <c r="BN525" s="60"/>
      <c r="BO525" s="36">
        <v>47</v>
      </c>
      <c r="BP525" s="61"/>
      <c r="BQ525" s="62"/>
      <c r="BR525" s="62"/>
      <c r="BS525" s="74"/>
      <c r="BT525" s="72" t="s">
        <v>105</v>
      </c>
    </row>
    <row r="526" spans="1:72" ht="18.75" customHeight="1">
      <c r="A526" s="46">
        <v>13</v>
      </c>
      <c r="B526" s="46">
        <v>535</v>
      </c>
      <c r="C526" s="68" t="s">
        <v>797</v>
      </c>
      <c r="D526" s="49">
        <v>2</v>
      </c>
      <c r="E526" s="49" t="str">
        <f t="shared" si="47"/>
        <v>1355ENPR5311</v>
      </c>
      <c r="F526" s="76">
        <v>1355</v>
      </c>
      <c r="G526" s="69" t="s">
        <v>798</v>
      </c>
      <c r="H526" s="49" t="s">
        <v>66</v>
      </c>
      <c r="I526" s="70" t="s">
        <v>702</v>
      </c>
      <c r="J526" s="53"/>
      <c r="K526" s="53"/>
      <c r="L526" s="46"/>
      <c r="M526" s="69">
        <v>1</v>
      </c>
      <c r="N526" s="46"/>
      <c r="O526" s="46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69"/>
      <c r="AF526" s="70"/>
      <c r="AG526" s="70">
        <v>1</v>
      </c>
      <c r="AH526" s="70"/>
      <c r="AI526" s="70"/>
      <c r="AJ526" s="70"/>
      <c r="AK526" s="70"/>
      <c r="AL526" s="70"/>
      <c r="AM526" s="70"/>
      <c r="AN526" s="70"/>
      <c r="AO526" s="70"/>
      <c r="AP526" s="69">
        <v>42</v>
      </c>
      <c r="AQ526" s="55">
        <f>VLOOKUP(E526,'[1]LopHocPhan'!C$2:F$1412,4,FALSE)</f>
        <v>39</v>
      </c>
      <c r="AR526" s="56">
        <f t="shared" si="45"/>
        <v>3</v>
      </c>
      <c r="AS526" s="55"/>
      <c r="AT526" s="55"/>
      <c r="AU526" s="55">
        <f t="shared" si="46"/>
        <v>39</v>
      </c>
      <c r="AV526" s="71" t="s">
        <v>163</v>
      </c>
      <c r="AW526" s="55">
        <v>4</v>
      </c>
      <c r="AX526" s="55" t="s">
        <v>86</v>
      </c>
      <c r="AY526" s="72"/>
      <c r="AZ526" s="72"/>
      <c r="BA526" s="70" t="s">
        <v>93</v>
      </c>
      <c r="BB526" s="70" t="s">
        <v>199</v>
      </c>
      <c r="BC526" s="70"/>
      <c r="BD526" s="70"/>
      <c r="BE526" s="70" t="s">
        <v>93</v>
      </c>
      <c r="BF526" s="70" t="s">
        <v>313</v>
      </c>
      <c r="BG526" s="70"/>
      <c r="BH526" s="70"/>
      <c r="BI526" s="70"/>
      <c r="BJ526" s="70"/>
      <c r="BK526" s="72" t="s">
        <v>306</v>
      </c>
      <c r="BL526" s="72" t="s">
        <v>432</v>
      </c>
      <c r="BM526" s="49">
        <v>26</v>
      </c>
      <c r="BN526" s="60"/>
      <c r="BO526" s="36">
        <v>47</v>
      </c>
      <c r="BP526" s="61"/>
      <c r="BQ526" s="62"/>
      <c r="BR526" s="62"/>
      <c r="BS526" s="74"/>
      <c r="BT526" s="72" t="s">
        <v>105</v>
      </c>
    </row>
    <row r="527" spans="1:72" ht="18.75" customHeight="1">
      <c r="A527" s="46">
        <v>14</v>
      </c>
      <c r="B527" s="46">
        <v>536</v>
      </c>
      <c r="C527" s="68" t="s">
        <v>797</v>
      </c>
      <c r="D527" s="49">
        <v>2</v>
      </c>
      <c r="E527" s="49" t="str">
        <f t="shared" si="47"/>
        <v>1356ENPR5311</v>
      </c>
      <c r="F527" s="76">
        <v>1356</v>
      </c>
      <c r="G527" s="69" t="s">
        <v>798</v>
      </c>
      <c r="H527" s="49" t="s">
        <v>66</v>
      </c>
      <c r="I527" s="70" t="s">
        <v>702</v>
      </c>
      <c r="J527" s="53"/>
      <c r="K527" s="53"/>
      <c r="L527" s="46"/>
      <c r="M527" s="69">
        <v>1</v>
      </c>
      <c r="N527" s="46"/>
      <c r="O527" s="46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69"/>
      <c r="AF527" s="70"/>
      <c r="AG527" s="70">
        <v>1</v>
      </c>
      <c r="AH527" s="70"/>
      <c r="AI527" s="70"/>
      <c r="AJ527" s="70"/>
      <c r="AK527" s="70"/>
      <c r="AL527" s="70"/>
      <c r="AM527" s="70"/>
      <c r="AN527" s="70"/>
      <c r="AO527" s="70"/>
      <c r="AP527" s="69">
        <v>42</v>
      </c>
      <c r="AQ527" s="55">
        <f>VLOOKUP(E527,'[1]LopHocPhan'!C$2:F$1412,4,FALSE)</f>
        <v>37</v>
      </c>
      <c r="AR527" s="56">
        <f t="shared" si="45"/>
        <v>5</v>
      </c>
      <c r="AS527" s="55"/>
      <c r="AT527" s="55"/>
      <c r="AU527" s="55">
        <f t="shared" si="46"/>
        <v>37</v>
      </c>
      <c r="AV527" s="71" t="s">
        <v>163</v>
      </c>
      <c r="AW527" s="55">
        <v>4</v>
      </c>
      <c r="AX527" s="55" t="s">
        <v>94</v>
      </c>
      <c r="AY527" s="72"/>
      <c r="AZ527" s="72"/>
      <c r="BA527" s="70" t="s">
        <v>93</v>
      </c>
      <c r="BB527" s="70" t="s">
        <v>164</v>
      </c>
      <c r="BC527" s="70"/>
      <c r="BD527" s="70"/>
      <c r="BE527" s="70" t="s">
        <v>93</v>
      </c>
      <c r="BF527" s="70" t="s">
        <v>465</v>
      </c>
      <c r="BG527" s="70"/>
      <c r="BH527" s="70"/>
      <c r="BI527" s="70"/>
      <c r="BJ527" s="70"/>
      <c r="BK527" s="72" t="s">
        <v>306</v>
      </c>
      <c r="BL527" s="72" t="s">
        <v>432</v>
      </c>
      <c r="BM527" s="49">
        <v>26</v>
      </c>
      <c r="BN527" s="60"/>
      <c r="BO527" s="36">
        <v>47</v>
      </c>
      <c r="BP527" s="61"/>
      <c r="BQ527" s="62"/>
      <c r="BR527" s="62"/>
      <c r="BS527" s="74"/>
      <c r="BT527" s="72" t="s">
        <v>105</v>
      </c>
    </row>
    <row r="528" spans="1:74" ht="18.75" customHeight="1">
      <c r="A528" s="46">
        <v>15</v>
      </c>
      <c r="B528" s="46">
        <v>603</v>
      </c>
      <c r="C528" s="81" t="s">
        <v>799</v>
      </c>
      <c r="D528" s="49">
        <v>2</v>
      </c>
      <c r="E528" s="49" t="str">
        <f t="shared" si="47"/>
        <v>1351ENPR4311</v>
      </c>
      <c r="F528" s="76">
        <v>1351</v>
      </c>
      <c r="G528" s="70" t="s">
        <v>800</v>
      </c>
      <c r="H528" s="49" t="s">
        <v>66</v>
      </c>
      <c r="I528" s="70" t="s">
        <v>801</v>
      </c>
      <c r="J528" s="53"/>
      <c r="K528" s="53"/>
      <c r="L528" s="46"/>
      <c r="M528" s="69">
        <v>1</v>
      </c>
      <c r="N528" s="46"/>
      <c r="O528" s="46"/>
      <c r="P528" s="70"/>
      <c r="Q528" s="70"/>
      <c r="R528" s="70"/>
      <c r="S528" s="70"/>
      <c r="T528" s="70"/>
      <c r="U528" s="70">
        <v>1</v>
      </c>
      <c r="V528" s="70">
        <v>1</v>
      </c>
      <c r="W528" s="70"/>
      <c r="X528" s="70"/>
      <c r="Y528" s="70"/>
      <c r="Z528" s="70"/>
      <c r="AA528" s="70"/>
      <c r="AB528" s="70"/>
      <c r="AC528" s="70"/>
      <c r="AD528" s="70"/>
      <c r="AE528" s="69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>
        <v>55</v>
      </c>
      <c r="AQ528" s="55">
        <f>VLOOKUP(E528,'[1]LopHocPhan'!C$2:F$1412,4,FALSE)</f>
        <v>55</v>
      </c>
      <c r="AR528" s="56">
        <f t="shared" si="45"/>
        <v>0</v>
      </c>
      <c r="AS528" s="55"/>
      <c r="AT528" s="55"/>
      <c r="AU528" s="55">
        <f t="shared" si="46"/>
        <v>55</v>
      </c>
      <c r="AV528" s="71" t="s">
        <v>80</v>
      </c>
      <c r="AW528" s="55">
        <v>3</v>
      </c>
      <c r="AX528" s="55" t="s">
        <v>99</v>
      </c>
      <c r="AY528" s="72"/>
      <c r="AZ528" s="72"/>
      <c r="BA528" s="70"/>
      <c r="BB528" s="70"/>
      <c r="BC528" s="70"/>
      <c r="BD528" s="70"/>
      <c r="BE528" s="70"/>
      <c r="BF528" s="70"/>
      <c r="BG528" s="70" t="s">
        <v>119</v>
      </c>
      <c r="BH528" s="70" t="s">
        <v>465</v>
      </c>
      <c r="BI528" s="70"/>
      <c r="BJ528" s="70"/>
      <c r="BK528" s="72" t="s">
        <v>73</v>
      </c>
      <c r="BL528" s="72" t="s">
        <v>634</v>
      </c>
      <c r="BM528" s="49">
        <v>26</v>
      </c>
      <c r="BN528" s="60"/>
      <c r="BO528" s="36">
        <v>47</v>
      </c>
      <c r="BP528" s="61"/>
      <c r="BQ528" s="62"/>
      <c r="BR528" s="62"/>
      <c r="BS528" s="119"/>
      <c r="BT528" s="72" t="s">
        <v>105</v>
      </c>
      <c r="BV528" s="38"/>
    </row>
    <row r="529" spans="1:74" ht="18.75" customHeight="1">
      <c r="A529" s="46">
        <v>16</v>
      </c>
      <c r="B529" s="46">
        <v>604</v>
      </c>
      <c r="C529" s="81" t="s">
        <v>799</v>
      </c>
      <c r="D529" s="49">
        <v>2</v>
      </c>
      <c r="E529" s="49" t="str">
        <f t="shared" si="47"/>
        <v>1352ENPR4311</v>
      </c>
      <c r="F529" s="76">
        <v>1352</v>
      </c>
      <c r="G529" s="70" t="s">
        <v>800</v>
      </c>
      <c r="H529" s="49" t="s">
        <v>66</v>
      </c>
      <c r="I529" s="70" t="s">
        <v>801</v>
      </c>
      <c r="J529" s="53"/>
      <c r="K529" s="53"/>
      <c r="L529" s="46"/>
      <c r="M529" s="69">
        <v>1</v>
      </c>
      <c r="N529" s="46"/>
      <c r="O529" s="46"/>
      <c r="P529" s="70"/>
      <c r="Q529" s="70"/>
      <c r="R529" s="70"/>
      <c r="S529" s="70"/>
      <c r="T529" s="70"/>
      <c r="U529" s="70">
        <v>1</v>
      </c>
      <c r="V529" s="70">
        <v>1</v>
      </c>
      <c r="W529" s="70"/>
      <c r="X529" s="70"/>
      <c r="Y529" s="70"/>
      <c r="Z529" s="70"/>
      <c r="AA529" s="70"/>
      <c r="AB529" s="70"/>
      <c r="AC529" s="70"/>
      <c r="AD529" s="70"/>
      <c r="AE529" s="69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>
        <v>55</v>
      </c>
      <c r="AQ529" s="55">
        <f>VLOOKUP(E529,'[1]LopHocPhan'!C$2:F$1412,4,FALSE)</f>
        <v>55</v>
      </c>
      <c r="AR529" s="56">
        <f t="shared" si="45"/>
        <v>0</v>
      </c>
      <c r="AS529" s="55"/>
      <c r="AT529" s="55"/>
      <c r="AU529" s="55">
        <f t="shared" si="46"/>
        <v>55</v>
      </c>
      <c r="AV529" s="71" t="s">
        <v>80</v>
      </c>
      <c r="AW529" s="55">
        <v>3</v>
      </c>
      <c r="AX529" s="55" t="s">
        <v>104</v>
      </c>
      <c r="AY529" s="72"/>
      <c r="AZ529" s="72"/>
      <c r="BA529" s="70"/>
      <c r="BB529" s="70"/>
      <c r="BC529" s="70"/>
      <c r="BD529" s="70"/>
      <c r="BE529" s="70"/>
      <c r="BF529" s="70"/>
      <c r="BG529" s="70" t="s">
        <v>119</v>
      </c>
      <c r="BH529" s="70" t="s">
        <v>522</v>
      </c>
      <c r="BI529" s="70"/>
      <c r="BJ529" s="70"/>
      <c r="BK529" s="72" t="s">
        <v>73</v>
      </c>
      <c r="BL529" s="72" t="s">
        <v>634</v>
      </c>
      <c r="BM529" s="49">
        <v>26</v>
      </c>
      <c r="BN529" s="60"/>
      <c r="BO529" s="36">
        <v>47</v>
      </c>
      <c r="BP529" s="61"/>
      <c r="BQ529" s="62"/>
      <c r="BR529" s="62"/>
      <c r="BS529" s="119"/>
      <c r="BT529" s="72" t="s">
        <v>105</v>
      </c>
      <c r="BV529" s="38"/>
    </row>
    <row r="530" spans="1:72" ht="18.75" customHeight="1">
      <c r="A530" s="46">
        <v>17</v>
      </c>
      <c r="B530" s="46">
        <v>605</v>
      </c>
      <c r="C530" s="81" t="s">
        <v>799</v>
      </c>
      <c r="D530" s="49">
        <v>2</v>
      </c>
      <c r="E530" s="49" t="str">
        <f t="shared" si="47"/>
        <v>1353ENPR4311</v>
      </c>
      <c r="F530" s="76">
        <v>1353</v>
      </c>
      <c r="G530" s="70" t="s">
        <v>800</v>
      </c>
      <c r="H530" s="49" t="s">
        <v>66</v>
      </c>
      <c r="I530" s="70" t="s">
        <v>801</v>
      </c>
      <c r="J530" s="53"/>
      <c r="K530" s="53"/>
      <c r="L530" s="46"/>
      <c r="M530" s="69">
        <v>1</v>
      </c>
      <c r="N530" s="46"/>
      <c r="O530" s="46"/>
      <c r="P530" s="70"/>
      <c r="Q530" s="70"/>
      <c r="R530" s="70"/>
      <c r="S530" s="70"/>
      <c r="T530" s="70"/>
      <c r="U530" s="70">
        <v>1</v>
      </c>
      <c r="V530" s="70">
        <v>1</v>
      </c>
      <c r="W530" s="70"/>
      <c r="X530" s="70"/>
      <c r="Y530" s="70"/>
      <c r="Z530" s="70"/>
      <c r="AA530" s="70"/>
      <c r="AB530" s="70"/>
      <c r="AC530" s="70"/>
      <c r="AD530" s="70"/>
      <c r="AE530" s="69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>
        <v>55</v>
      </c>
      <c r="AQ530" s="55">
        <f>VLOOKUP(E530,'[1]LopHocPhan'!C$2:F$1412,4,FALSE)</f>
        <v>55</v>
      </c>
      <c r="AR530" s="56">
        <f t="shared" si="45"/>
        <v>0</v>
      </c>
      <c r="AS530" s="55"/>
      <c r="AT530" s="55"/>
      <c r="AU530" s="55">
        <f t="shared" si="46"/>
        <v>55</v>
      </c>
      <c r="AV530" s="71" t="s">
        <v>80</v>
      </c>
      <c r="AW530" s="55">
        <v>3</v>
      </c>
      <c r="AX530" s="55" t="s">
        <v>108</v>
      </c>
      <c r="AY530" s="72"/>
      <c r="AZ530" s="72"/>
      <c r="BA530" s="70"/>
      <c r="BB530" s="70"/>
      <c r="BC530" s="70"/>
      <c r="BD530" s="70"/>
      <c r="BE530" s="70"/>
      <c r="BF530" s="70"/>
      <c r="BG530" s="70" t="s">
        <v>119</v>
      </c>
      <c r="BH530" s="70" t="s">
        <v>415</v>
      </c>
      <c r="BI530" s="70"/>
      <c r="BJ530" s="70"/>
      <c r="BK530" s="72" t="s">
        <v>73</v>
      </c>
      <c r="BL530" s="72" t="s">
        <v>634</v>
      </c>
      <c r="BM530" s="49">
        <v>26</v>
      </c>
      <c r="BN530" s="60"/>
      <c r="BO530" s="36">
        <v>47</v>
      </c>
      <c r="BP530" s="61"/>
      <c r="BQ530" s="62"/>
      <c r="BR530" s="62"/>
      <c r="BS530" s="74"/>
      <c r="BT530" s="72" t="s">
        <v>105</v>
      </c>
    </row>
    <row r="531" spans="1:72" ht="18.75" customHeight="1">
      <c r="A531" s="46">
        <v>18</v>
      </c>
      <c r="B531" s="46">
        <v>606</v>
      </c>
      <c r="C531" s="81" t="s">
        <v>799</v>
      </c>
      <c r="D531" s="49">
        <v>2</v>
      </c>
      <c r="E531" s="49" t="str">
        <f t="shared" si="47"/>
        <v>1354ENPR4311</v>
      </c>
      <c r="F531" s="76">
        <v>1354</v>
      </c>
      <c r="G531" s="70" t="s">
        <v>800</v>
      </c>
      <c r="H531" s="49" t="s">
        <v>66</v>
      </c>
      <c r="I531" s="70" t="s">
        <v>801</v>
      </c>
      <c r="J531" s="53"/>
      <c r="K531" s="53"/>
      <c r="L531" s="46"/>
      <c r="M531" s="69">
        <v>1</v>
      </c>
      <c r="N531" s="46"/>
      <c r="O531" s="46"/>
      <c r="P531" s="70"/>
      <c r="Q531" s="70"/>
      <c r="R531" s="70"/>
      <c r="S531" s="70"/>
      <c r="T531" s="70"/>
      <c r="U531" s="70">
        <v>1</v>
      </c>
      <c r="V531" s="70">
        <v>1</v>
      </c>
      <c r="W531" s="70"/>
      <c r="X531" s="70"/>
      <c r="Y531" s="70"/>
      <c r="Z531" s="70"/>
      <c r="AA531" s="70"/>
      <c r="AB531" s="70"/>
      <c r="AC531" s="70"/>
      <c r="AD531" s="70"/>
      <c r="AE531" s="69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>
        <v>55</v>
      </c>
      <c r="AQ531" s="55">
        <f>VLOOKUP(E531,'[1]LopHocPhan'!C$2:F$1412,4,FALSE)</f>
        <v>55</v>
      </c>
      <c r="AR531" s="56">
        <f t="shared" si="45"/>
        <v>0</v>
      </c>
      <c r="AS531" s="55"/>
      <c r="AT531" s="55"/>
      <c r="AU531" s="55">
        <f t="shared" si="46"/>
        <v>55</v>
      </c>
      <c r="AV531" s="71" t="s">
        <v>80</v>
      </c>
      <c r="AW531" s="55">
        <v>3</v>
      </c>
      <c r="AX531" s="55" t="s">
        <v>155</v>
      </c>
      <c r="AY531" s="72"/>
      <c r="AZ531" s="72"/>
      <c r="BA531" s="70"/>
      <c r="BB531" s="70"/>
      <c r="BC531" s="70"/>
      <c r="BD531" s="70"/>
      <c r="BE531" s="70"/>
      <c r="BF531" s="70"/>
      <c r="BG531" s="70" t="s">
        <v>119</v>
      </c>
      <c r="BH531" s="70" t="s">
        <v>460</v>
      </c>
      <c r="BI531" s="70"/>
      <c r="BJ531" s="70"/>
      <c r="BK531" s="72" t="s">
        <v>73</v>
      </c>
      <c r="BL531" s="72" t="s">
        <v>634</v>
      </c>
      <c r="BM531" s="49">
        <v>26</v>
      </c>
      <c r="BN531" s="60"/>
      <c r="BO531" s="36">
        <v>47</v>
      </c>
      <c r="BP531" s="61"/>
      <c r="BQ531" s="62"/>
      <c r="BR531" s="62"/>
      <c r="BS531" s="74"/>
      <c r="BT531" s="72" t="s">
        <v>105</v>
      </c>
    </row>
    <row r="532" spans="1:72" ht="18.75" customHeight="1">
      <c r="A532" s="46">
        <v>19</v>
      </c>
      <c r="B532" s="46">
        <v>629</v>
      </c>
      <c r="C532" s="68" t="s">
        <v>799</v>
      </c>
      <c r="D532" s="49">
        <v>2</v>
      </c>
      <c r="E532" s="49" t="str">
        <f t="shared" si="47"/>
        <v>1355ENPR4311</v>
      </c>
      <c r="F532" s="76">
        <v>1355</v>
      </c>
      <c r="G532" s="70" t="s">
        <v>800</v>
      </c>
      <c r="H532" s="49" t="s">
        <v>66</v>
      </c>
      <c r="I532" s="69" t="s">
        <v>802</v>
      </c>
      <c r="J532" s="53"/>
      <c r="K532" s="53"/>
      <c r="L532" s="46"/>
      <c r="M532" s="69">
        <v>1</v>
      </c>
      <c r="N532" s="46"/>
      <c r="O532" s="46"/>
      <c r="P532" s="70"/>
      <c r="Q532" s="70"/>
      <c r="R532" s="70"/>
      <c r="S532" s="70"/>
      <c r="T532" s="70"/>
      <c r="U532" s="70">
        <v>1</v>
      </c>
      <c r="V532" s="70">
        <v>1</v>
      </c>
      <c r="W532" s="70"/>
      <c r="X532" s="70"/>
      <c r="Y532" s="70"/>
      <c r="Z532" s="70"/>
      <c r="AA532" s="70"/>
      <c r="AB532" s="70"/>
      <c r="AC532" s="70"/>
      <c r="AD532" s="70"/>
      <c r="AE532" s="69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>
        <v>55</v>
      </c>
      <c r="AQ532" s="55">
        <f>VLOOKUP(E532,'[1]LopHocPhan'!C$2:F$1412,4,FALSE)</f>
        <v>55</v>
      </c>
      <c r="AR532" s="55"/>
      <c r="AS532" s="55" t="s">
        <v>803</v>
      </c>
      <c r="AT532" s="55"/>
      <c r="AU532" s="55">
        <v>50</v>
      </c>
      <c r="AV532" s="71" t="s">
        <v>96</v>
      </c>
      <c r="AW532" s="55">
        <v>3</v>
      </c>
      <c r="AX532" s="55" t="s">
        <v>125</v>
      </c>
      <c r="AY532" s="72"/>
      <c r="AZ532" s="72"/>
      <c r="BA532" s="70"/>
      <c r="BB532" s="70"/>
      <c r="BC532" s="70"/>
      <c r="BD532" s="70"/>
      <c r="BE532" s="70"/>
      <c r="BF532" s="70"/>
      <c r="BG532" s="70"/>
      <c r="BH532" s="70"/>
      <c r="BI532" s="70" t="s">
        <v>119</v>
      </c>
      <c r="BJ532" s="70" t="s">
        <v>465</v>
      </c>
      <c r="BK532" s="72" t="s">
        <v>73</v>
      </c>
      <c r="BL532" s="72" t="s">
        <v>634</v>
      </c>
      <c r="BM532" s="49">
        <v>26</v>
      </c>
      <c r="BN532" s="60"/>
      <c r="BO532" s="36">
        <v>47</v>
      </c>
      <c r="BP532" s="61"/>
      <c r="BQ532" s="62"/>
      <c r="BR532" s="62"/>
      <c r="BS532" s="63"/>
      <c r="BT532" s="72" t="s">
        <v>105</v>
      </c>
    </row>
    <row r="533" spans="1:74" ht="18.75" customHeight="1">
      <c r="A533" s="46">
        <v>20</v>
      </c>
      <c r="B533" s="46">
        <v>630</v>
      </c>
      <c r="C533" s="68" t="s">
        <v>799</v>
      </c>
      <c r="D533" s="49">
        <v>2</v>
      </c>
      <c r="E533" s="49" t="str">
        <f t="shared" si="47"/>
        <v>1356ENPR4311</v>
      </c>
      <c r="F533" s="76">
        <v>1356</v>
      </c>
      <c r="G533" s="70" t="s">
        <v>800</v>
      </c>
      <c r="H533" s="49" t="s">
        <v>66</v>
      </c>
      <c r="I533" s="69" t="s">
        <v>802</v>
      </c>
      <c r="J533" s="53"/>
      <c r="K533" s="53"/>
      <c r="L533" s="46"/>
      <c r="M533" s="69">
        <v>1</v>
      </c>
      <c r="N533" s="46"/>
      <c r="O533" s="46"/>
      <c r="P533" s="70"/>
      <c r="Q533" s="70"/>
      <c r="R533" s="70"/>
      <c r="S533" s="70"/>
      <c r="T533" s="70"/>
      <c r="U533" s="70">
        <v>1</v>
      </c>
      <c r="V533" s="70">
        <v>1</v>
      </c>
      <c r="W533" s="70"/>
      <c r="X533" s="70"/>
      <c r="Y533" s="70"/>
      <c r="Z533" s="70"/>
      <c r="AA533" s="70"/>
      <c r="AB533" s="70"/>
      <c r="AC533" s="70"/>
      <c r="AD533" s="70"/>
      <c r="AE533" s="69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>
        <v>55</v>
      </c>
      <c r="AQ533" s="55">
        <f>VLOOKUP(E533,'[1]LopHocPhan'!C$2:F$1412,4,FALSE)</f>
        <v>55</v>
      </c>
      <c r="AR533" s="55"/>
      <c r="AS533" s="55" t="s">
        <v>803</v>
      </c>
      <c r="AT533" s="55"/>
      <c r="AU533" s="55">
        <v>50</v>
      </c>
      <c r="AV533" s="71" t="s">
        <v>96</v>
      </c>
      <c r="AW533" s="55">
        <v>3</v>
      </c>
      <c r="AX533" s="55" t="s">
        <v>86</v>
      </c>
      <c r="AY533" s="72"/>
      <c r="AZ533" s="72"/>
      <c r="BA533" s="70"/>
      <c r="BB533" s="70"/>
      <c r="BC533" s="70"/>
      <c r="BD533" s="70"/>
      <c r="BE533" s="70"/>
      <c r="BF533" s="70"/>
      <c r="BG533" s="70"/>
      <c r="BH533" s="70"/>
      <c r="BI533" s="70" t="s">
        <v>119</v>
      </c>
      <c r="BJ533" s="70" t="s">
        <v>189</v>
      </c>
      <c r="BK533" s="72" t="s">
        <v>73</v>
      </c>
      <c r="BL533" s="72" t="s">
        <v>634</v>
      </c>
      <c r="BM533" s="49">
        <v>26</v>
      </c>
      <c r="BN533" s="60"/>
      <c r="BO533" s="36">
        <v>47</v>
      </c>
      <c r="BP533" s="61"/>
      <c r="BQ533" s="62"/>
      <c r="BR533" s="62"/>
      <c r="BS533" s="74"/>
      <c r="BT533" s="72" t="s">
        <v>105</v>
      </c>
      <c r="BV533" s="38"/>
    </row>
    <row r="534" spans="1:74" ht="18.75" customHeight="1">
      <c r="A534" s="46">
        <v>21</v>
      </c>
      <c r="B534" s="46">
        <v>631</v>
      </c>
      <c r="C534" s="68" t="s">
        <v>799</v>
      </c>
      <c r="D534" s="49">
        <v>2</v>
      </c>
      <c r="E534" s="49" t="str">
        <f t="shared" si="47"/>
        <v>1357ENPR4311</v>
      </c>
      <c r="F534" s="76">
        <v>1357</v>
      </c>
      <c r="G534" s="70" t="s">
        <v>800</v>
      </c>
      <c r="H534" s="49" t="s">
        <v>66</v>
      </c>
      <c r="I534" s="69" t="s">
        <v>802</v>
      </c>
      <c r="J534" s="53"/>
      <c r="K534" s="53"/>
      <c r="L534" s="46"/>
      <c r="M534" s="69">
        <v>1</v>
      </c>
      <c r="N534" s="46"/>
      <c r="O534" s="46"/>
      <c r="P534" s="70"/>
      <c r="Q534" s="70"/>
      <c r="R534" s="70"/>
      <c r="S534" s="70"/>
      <c r="T534" s="70"/>
      <c r="U534" s="70">
        <v>1</v>
      </c>
      <c r="V534" s="70">
        <v>1</v>
      </c>
      <c r="W534" s="70"/>
      <c r="X534" s="70"/>
      <c r="Y534" s="70"/>
      <c r="Z534" s="70"/>
      <c r="AA534" s="70"/>
      <c r="AB534" s="70"/>
      <c r="AC534" s="70"/>
      <c r="AD534" s="70"/>
      <c r="AE534" s="69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>
        <v>55</v>
      </c>
      <c r="AQ534" s="55">
        <f>VLOOKUP(E534,'[1]LopHocPhan'!C$2:F$1412,4,FALSE)</f>
        <v>41</v>
      </c>
      <c r="AR534" s="56">
        <f>AP534-AQ534</f>
        <v>14</v>
      </c>
      <c r="AS534" s="55"/>
      <c r="AT534" s="55"/>
      <c r="AU534" s="55">
        <f>AQ534</f>
        <v>41</v>
      </c>
      <c r="AV534" s="71" t="s">
        <v>96</v>
      </c>
      <c r="AW534" s="55">
        <v>3</v>
      </c>
      <c r="AX534" s="55" t="s">
        <v>94</v>
      </c>
      <c r="AY534" s="72"/>
      <c r="AZ534" s="72"/>
      <c r="BA534" s="70"/>
      <c r="BB534" s="70"/>
      <c r="BC534" s="70"/>
      <c r="BD534" s="70"/>
      <c r="BE534" s="70"/>
      <c r="BF534" s="70"/>
      <c r="BG534" s="70"/>
      <c r="BH534" s="70"/>
      <c r="BI534" s="70" t="s">
        <v>119</v>
      </c>
      <c r="BJ534" s="70" t="s">
        <v>190</v>
      </c>
      <c r="BK534" s="72" t="s">
        <v>73</v>
      </c>
      <c r="BL534" s="72" t="s">
        <v>634</v>
      </c>
      <c r="BM534" s="49">
        <v>26</v>
      </c>
      <c r="BN534" s="60"/>
      <c r="BO534" s="36">
        <v>47</v>
      </c>
      <c r="BP534" s="61"/>
      <c r="BQ534" s="62"/>
      <c r="BR534" s="62"/>
      <c r="BS534" s="74"/>
      <c r="BT534" s="72" t="s">
        <v>105</v>
      </c>
      <c r="BV534" s="38"/>
    </row>
    <row r="535" spans="1:74" ht="18.75" customHeight="1">
      <c r="A535" s="46">
        <v>22</v>
      </c>
      <c r="B535" s="46">
        <v>632</v>
      </c>
      <c r="C535" s="68" t="s">
        <v>799</v>
      </c>
      <c r="D535" s="49">
        <v>2</v>
      </c>
      <c r="E535" s="49" t="str">
        <f t="shared" si="47"/>
        <v>1358ENPR4311</v>
      </c>
      <c r="F535" s="76">
        <v>1358</v>
      </c>
      <c r="G535" s="70" t="s">
        <v>800</v>
      </c>
      <c r="H535" s="49" t="s">
        <v>66</v>
      </c>
      <c r="I535" s="69" t="s">
        <v>802</v>
      </c>
      <c r="J535" s="53"/>
      <c r="K535" s="53"/>
      <c r="L535" s="46"/>
      <c r="M535" s="69">
        <v>1</v>
      </c>
      <c r="N535" s="46"/>
      <c r="O535" s="46"/>
      <c r="P535" s="70"/>
      <c r="Q535" s="70"/>
      <c r="R535" s="70"/>
      <c r="S535" s="70"/>
      <c r="T535" s="70"/>
      <c r="U535" s="70">
        <v>1</v>
      </c>
      <c r="V535" s="70">
        <v>1</v>
      </c>
      <c r="W535" s="70"/>
      <c r="X535" s="70"/>
      <c r="Y535" s="70"/>
      <c r="Z535" s="70"/>
      <c r="AA535" s="70"/>
      <c r="AB535" s="70"/>
      <c r="AC535" s="70"/>
      <c r="AD535" s="70"/>
      <c r="AE535" s="69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>
        <v>55</v>
      </c>
      <c r="AQ535" s="55">
        <f>VLOOKUP(E535,'[1]LopHocPhan'!C$2:F$1412,4,FALSE)</f>
        <v>21</v>
      </c>
      <c r="AR535" s="55"/>
      <c r="AS535" s="55" t="s">
        <v>804</v>
      </c>
      <c r="AT535" s="55"/>
      <c r="AU535" s="55">
        <v>31</v>
      </c>
      <c r="AV535" s="71" t="s">
        <v>96</v>
      </c>
      <c r="AW535" s="55">
        <v>3</v>
      </c>
      <c r="AX535" s="55" t="s">
        <v>99</v>
      </c>
      <c r="AY535" s="72"/>
      <c r="AZ535" s="72"/>
      <c r="BA535" s="70"/>
      <c r="BB535" s="70"/>
      <c r="BC535" s="70"/>
      <c r="BD535" s="70"/>
      <c r="BE535" s="70"/>
      <c r="BF535" s="70"/>
      <c r="BG535" s="70"/>
      <c r="BH535" s="70"/>
      <c r="BI535" s="70" t="s">
        <v>119</v>
      </c>
      <c r="BJ535" s="70" t="s">
        <v>282</v>
      </c>
      <c r="BK535" s="72" t="s">
        <v>73</v>
      </c>
      <c r="BL535" s="72" t="s">
        <v>634</v>
      </c>
      <c r="BM535" s="49">
        <v>26</v>
      </c>
      <c r="BN535" s="60"/>
      <c r="BO535" s="36">
        <v>47</v>
      </c>
      <c r="BP535" s="61"/>
      <c r="BQ535" s="62"/>
      <c r="BR535" s="62"/>
      <c r="BS535" s="74"/>
      <c r="BT535" s="72" t="s">
        <v>105</v>
      </c>
      <c r="BV535" s="38"/>
    </row>
    <row r="536" spans="1:72" ht="18.75" customHeight="1">
      <c r="A536" s="46">
        <v>23</v>
      </c>
      <c r="B536" s="46">
        <v>650</v>
      </c>
      <c r="C536" s="68" t="s">
        <v>799</v>
      </c>
      <c r="D536" s="49">
        <v>2</v>
      </c>
      <c r="E536" s="49" t="str">
        <f t="shared" si="47"/>
        <v>1359ENPR4311</v>
      </c>
      <c r="F536" s="76">
        <v>1359</v>
      </c>
      <c r="G536" s="70" t="s">
        <v>800</v>
      </c>
      <c r="H536" s="49" t="s">
        <v>66</v>
      </c>
      <c r="I536" s="70" t="s">
        <v>805</v>
      </c>
      <c r="J536" s="53"/>
      <c r="K536" s="53"/>
      <c r="L536" s="46"/>
      <c r="M536" s="69">
        <v>1</v>
      </c>
      <c r="N536" s="46"/>
      <c r="O536" s="46"/>
      <c r="P536" s="70"/>
      <c r="Q536" s="70"/>
      <c r="R536" s="70"/>
      <c r="S536" s="70"/>
      <c r="T536" s="70"/>
      <c r="U536" s="70"/>
      <c r="V536" s="70"/>
      <c r="W536" s="70"/>
      <c r="X536" s="70">
        <v>1</v>
      </c>
      <c r="Y536" s="70">
        <v>1</v>
      </c>
      <c r="Z536" s="70"/>
      <c r="AA536" s="70"/>
      <c r="AB536" s="70"/>
      <c r="AC536" s="70"/>
      <c r="AD536" s="70"/>
      <c r="AE536" s="69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>
        <v>55</v>
      </c>
      <c r="AQ536" s="55">
        <f>VLOOKUP(E536,'[1]LopHocPhan'!C$2:F$1412,4,FALSE)</f>
        <v>55</v>
      </c>
      <c r="AR536" s="56">
        <f>AP536-AQ536</f>
        <v>0</v>
      </c>
      <c r="AS536" s="55"/>
      <c r="AT536" s="55"/>
      <c r="AU536" s="55">
        <f aca="true" t="shared" si="48" ref="AU536:AU541">AQ536</f>
        <v>55</v>
      </c>
      <c r="AV536" s="71" t="s">
        <v>80</v>
      </c>
      <c r="AW536" s="55">
        <v>2</v>
      </c>
      <c r="AX536" s="55" t="s">
        <v>124</v>
      </c>
      <c r="AY536" s="72"/>
      <c r="AZ536" s="72"/>
      <c r="BA536" s="70"/>
      <c r="BB536" s="70"/>
      <c r="BC536" s="70"/>
      <c r="BD536" s="70"/>
      <c r="BE536" s="70"/>
      <c r="BF536" s="70"/>
      <c r="BG536" s="70" t="s">
        <v>71</v>
      </c>
      <c r="BH536" s="70" t="s">
        <v>313</v>
      </c>
      <c r="BI536" s="70"/>
      <c r="BJ536" s="70"/>
      <c r="BK536" s="72" t="s">
        <v>73</v>
      </c>
      <c r="BL536" s="72" t="s">
        <v>74</v>
      </c>
      <c r="BM536" s="49">
        <v>26</v>
      </c>
      <c r="BN536" s="60"/>
      <c r="BO536" s="36">
        <v>47</v>
      </c>
      <c r="BP536" s="61"/>
      <c r="BQ536" s="62"/>
      <c r="BR536" s="62"/>
      <c r="BS536" s="74"/>
      <c r="BT536" s="72" t="s">
        <v>105</v>
      </c>
    </row>
    <row r="537" spans="1:72" ht="18.75" customHeight="1">
      <c r="A537" s="46">
        <v>24</v>
      </c>
      <c r="B537" s="46">
        <v>651</v>
      </c>
      <c r="C537" s="68" t="s">
        <v>799</v>
      </c>
      <c r="D537" s="49">
        <v>2</v>
      </c>
      <c r="E537" s="49" t="str">
        <f t="shared" si="47"/>
        <v>1360ENPR4311</v>
      </c>
      <c r="F537" s="76">
        <v>1360</v>
      </c>
      <c r="G537" s="70" t="s">
        <v>800</v>
      </c>
      <c r="H537" s="49" t="s">
        <v>66</v>
      </c>
      <c r="I537" s="70" t="s">
        <v>805</v>
      </c>
      <c r="J537" s="53"/>
      <c r="K537" s="53"/>
      <c r="L537" s="46"/>
      <c r="M537" s="69">
        <v>1</v>
      </c>
      <c r="N537" s="46"/>
      <c r="O537" s="46"/>
      <c r="P537" s="70"/>
      <c r="Q537" s="70"/>
      <c r="R537" s="70"/>
      <c r="S537" s="70"/>
      <c r="T537" s="70"/>
      <c r="U537" s="70"/>
      <c r="V537" s="70"/>
      <c r="W537" s="70"/>
      <c r="X537" s="70">
        <v>1</v>
      </c>
      <c r="Y537" s="70">
        <v>1</v>
      </c>
      <c r="Z537" s="70"/>
      <c r="AA537" s="70"/>
      <c r="AB537" s="70"/>
      <c r="AC537" s="70"/>
      <c r="AD537" s="70"/>
      <c r="AE537" s="69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>
        <v>55</v>
      </c>
      <c r="AQ537" s="55">
        <f>VLOOKUP(E537,'[1]LopHocPhan'!C$2:F$1412,4,FALSE)</f>
        <v>55</v>
      </c>
      <c r="AR537" s="56">
        <f>AP537-AQ537</f>
        <v>0</v>
      </c>
      <c r="AS537" s="55"/>
      <c r="AT537" s="55"/>
      <c r="AU537" s="55">
        <f t="shared" si="48"/>
        <v>55</v>
      </c>
      <c r="AV537" s="71" t="s">
        <v>80</v>
      </c>
      <c r="AW537" s="55">
        <v>2</v>
      </c>
      <c r="AX537" s="55" t="s">
        <v>125</v>
      </c>
      <c r="AY537" s="72"/>
      <c r="AZ537" s="72"/>
      <c r="BA537" s="70"/>
      <c r="BB537" s="70"/>
      <c r="BC537" s="70"/>
      <c r="BD537" s="70"/>
      <c r="BE537" s="70"/>
      <c r="BF537" s="70"/>
      <c r="BG537" s="70" t="s">
        <v>71</v>
      </c>
      <c r="BH537" s="70" t="s">
        <v>465</v>
      </c>
      <c r="BI537" s="70"/>
      <c r="BJ537" s="70"/>
      <c r="BK537" s="72" t="s">
        <v>73</v>
      </c>
      <c r="BL537" s="72" t="s">
        <v>74</v>
      </c>
      <c r="BM537" s="49">
        <v>26</v>
      </c>
      <c r="BN537" s="60"/>
      <c r="BO537" s="36">
        <v>47</v>
      </c>
      <c r="BP537" s="61"/>
      <c r="BQ537" s="62"/>
      <c r="BR537" s="62"/>
      <c r="BS537" s="74"/>
      <c r="BT537" s="72" t="s">
        <v>105</v>
      </c>
    </row>
    <row r="538" spans="1:72" ht="18.75" customHeight="1">
      <c r="A538" s="46">
        <v>25</v>
      </c>
      <c r="B538" s="46">
        <v>652</v>
      </c>
      <c r="C538" s="68" t="s">
        <v>799</v>
      </c>
      <c r="D538" s="49">
        <v>2</v>
      </c>
      <c r="E538" s="49" t="str">
        <f t="shared" si="47"/>
        <v>1361ENPR4311</v>
      </c>
      <c r="F538" s="76">
        <v>1361</v>
      </c>
      <c r="G538" s="70" t="s">
        <v>800</v>
      </c>
      <c r="H538" s="49" t="s">
        <v>66</v>
      </c>
      <c r="I538" s="70" t="s">
        <v>805</v>
      </c>
      <c r="J538" s="53"/>
      <c r="K538" s="53"/>
      <c r="L538" s="46"/>
      <c r="M538" s="69">
        <v>1</v>
      </c>
      <c r="N538" s="46"/>
      <c r="O538" s="46"/>
      <c r="P538" s="70"/>
      <c r="Q538" s="70"/>
      <c r="R538" s="70"/>
      <c r="S538" s="70"/>
      <c r="T538" s="70"/>
      <c r="U538" s="70"/>
      <c r="V538" s="70"/>
      <c r="W538" s="70"/>
      <c r="X538" s="70">
        <v>1</v>
      </c>
      <c r="Y538" s="70">
        <v>1</v>
      </c>
      <c r="Z538" s="70"/>
      <c r="AA538" s="70"/>
      <c r="AB538" s="70"/>
      <c r="AC538" s="70"/>
      <c r="AD538" s="70"/>
      <c r="AE538" s="69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>
        <v>55</v>
      </c>
      <c r="AQ538" s="55">
        <f>VLOOKUP(E538,'[1]LopHocPhan'!C$2:F$1412,4,FALSE)</f>
        <v>55</v>
      </c>
      <c r="AR538" s="56">
        <f>AP538-AQ538</f>
        <v>0</v>
      </c>
      <c r="AS538" s="55"/>
      <c r="AT538" s="55"/>
      <c r="AU538" s="55">
        <f t="shared" si="48"/>
        <v>55</v>
      </c>
      <c r="AV538" s="71" t="s">
        <v>80</v>
      </c>
      <c r="AW538" s="55">
        <v>2</v>
      </c>
      <c r="AX538" s="55" t="s">
        <v>86</v>
      </c>
      <c r="AY538" s="72"/>
      <c r="AZ538" s="72"/>
      <c r="BA538" s="70"/>
      <c r="BB538" s="70"/>
      <c r="BC538" s="70"/>
      <c r="BD538" s="70"/>
      <c r="BE538" s="70"/>
      <c r="BF538" s="70"/>
      <c r="BG538" s="70" t="s">
        <v>71</v>
      </c>
      <c r="BH538" s="70" t="s">
        <v>189</v>
      </c>
      <c r="BI538" s="70"/>
      <c r="BJ538" s="70"/>
      <c r="BK538" s="72" t="s">
        <v>73</v>
      </c>
      <c r="BL538" s="72" t="s">
        <v>74</v>
      </c>
      <c r="BM538" s="49">
        <v>26</v>
      </c>
      <c r="BN538" s="60"/>
      <c r="BO538" s="36">
        <v>47</v>
      </c>
      <c r="BP538" s="61"/>
      <c r="BQ538" s="62"/>
      <c r="BR538" s="62"/>
      <c r="BS538" s="74"/>
      <c r="BT538" s="72" t="s">
        <v>105</v>
      </c>
    </row>
    <row r="539" spans="1:72" ht="18.75" customHeight="1">
      <c r="A539" s="46">
        <v>26</v>
      </c>
      <c r="B539" s="46">
        <v>653</v>
      </c>
      <c r="C539" s="68" t="s">
        <v>799</v>
      </c>
      <c r="D539" s="49">
        <v>2</v>
      </c>
      <c r="E539" s="49" t="str">
        <f t="shared" si="47"/>
        <v>1362ENPR4311</v>
      </c>
      <c r="F539" s="76">
        <v>1362</v>
      </c>
      <c r="G539" s="70" t="s">
        <v>800</v>
      </c>
      <c r="H539" s="49" t="s">
        <v>66</v>
      </c>
      <c r="I539" s="70" t="s">
        <v>805</v>
      </c>
      <c r="J539" s="53"/>
      <c r="K539" s="53"/>
      <c r="L539" s="46"/>
      <c r="M539" s="69">
        <v>1</v>
      </c>
      <c r="N539" s="46"/>
      <c r="O539" s="46"/>
      <c r="P539" s="70"/>
      <c r="Q539" s="70"/>
      <c r="R539" s="70"/>
      <c r="S539" s="70"/>
      <c r="T539" s="70"/>
      <c r="U539" s="70"/>
      <c r="V539" s="70"/>
      <c r="W539" s="70"/>
      <c r="X539" s="70">
        <v>1</v>
      </c>
      <c r="Y539" s="70">
        <v>1</v>
      </c>
      <c r="Z539" s="70"/>
      <c r="AA539" s="70"/>
      <c r="AB539" s="70"/>
      <c r="AC539" s="70"/>
      <c r="AD539" s="70"/>
      <c r="AE539" s="69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>
        <v>55</v>
      </c>
      <c r="AQ539" s="55">
        <f>VLOOKUP(E539,'[1]LopHocPhan'!C$2:F$1412,4,FALSE)</f>
        <v>55</v>
      </c>
      <c r="AR539" s="56">
        <f>AP539-AQ539</f>
        <v>0</v>
      </c>
      <c r="AS539" s="55"/>
      <c r="AT539" s="55"/>
      <c r="AU539" s="55">
        <f t="shared" si="48"/>
        <v>55</v>
      </c>
      <c r="AV539" s="71" t="s">
        <v>80</v>
      </c>
      <c r="AW539" s="55">
        <v>2</v>
      </c>
      <c r="AX539" s="55" t="s">
        <v>94</v>
      </c>
      <c r="AY539" s="72"/>
      <c r="AZ539" s="72"/>
      <c r="BA539" s="70"/>
      <c r="BB539" s="70"/>
      <c r="BC539" s="70"/>
      <c r="BD539" s="70"/>
      <c r="BE539" s="70"/>
      <c r="BF539" s="70"/>
      <c r="BG539" s="70" t="s">
        <v>71</v>
      </c>
      <c r="BH539" s="70" t="s">
        <v>190</v>
      </c>
      <c r="BI539" s="70"/>
      <c r="BJ539" s="70"/>
      <c r="BK539" s="72" t="s">
        <v>73</v>
      </c>
      <c r="BL539" s="72" t="s">
        <v>74</v>
      </c>
      <c r="BM539" s="49">
        <v>26</v>
      </c>
      <c r="BN539" s="60"/>
      <c r="BO539" s="36">
        <v>47</v>
      </c>
      <c r="BP539" s="61"/>
      <c r="BQ539" s="62"/>
      <c r="BR539" s="62"/>
      <c r="BS539" s="63"/>
      <c r="BT539" s="72" t="s">
        <v>105</v>
      </c>
    </row>
    <row r="540" spans="1:72" ht="18.75" customHeight="1">
      <c r="A540" s="46">
        <v>27</v>
      </c>
      <c r="B540" s="46">
        <v>674</v>
      </c>
      <c r="C540" s="120" t="s">
        <v>799</v>
      </c>
      <c r="D540" s="49">
        <v>2</v>
      </c>
      <c r="E540" s="49" t="str">
        <f t="shared" si="47"/>
        <v>1363ENPR4311</v>
      </c>
      <c r="F540" s="76">
        <v>1363</v>
      </c>
      <c r="G540" s="70" t="s">
        <v>800</v>
      </c>
      <c r="H540" s="49" t="s">
        <v>66</v>
      </c>
      <c r="I540" s="69" t="s">
        <v>806</v>
      </c>
      <c r="J540" s="53"/>
      <c r="K540" s="53"/>
      <c r="L540" s="46"/>
      <c r="M540" s="69">
        <v>1</v>
      </c>
      <c r="N540" s="46"/>
      <c r="O540" s="46"/>
      <c r="P540" s="70"/>
      <c r="Q540" s="70"/>
      <c r="R540" s="70"/>
      <c r="S540" s="70"/>
      <c r="T540" s="70"/>
      <c r="U540" s="70"/>
      <c r="V540" s="70"/>
      <c r="W540" s="70"/>
      <c r="X540" s="70">
        <v>1</v>
      </c>
      <c r="Y540" s="70">
        <v>1</v>
      </c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>
        <v>56</v>
      </c>
      <c r="AQ540" s="55">
        <f>VLOOKUP(E540,'[1]LopHocPhan'!C$2:F$1412,4,FALSE)</f>
        <v>56</v>
      </c>
      <c r="AR540" s="55"/>
      <c r="AS540" s="55"/>
      <c r="AT540" s="55"/>
      <c r="AU540" s="55">
        <f t="shared" si="48"/>
        <v>56</v>
      </c>
      <c r="AV540" s="71" t="s">
        <v>96</v>
      </c>
      <c r="AW540" s="55">
        <v>2</v>
      </c>
      <c r="AX540" s="55" t="s">
        <v>124</v>
      </c>
      <c r="AY540" s="72"/>
      <c r="AZ540" s="72"/>
      <c r="BA540" s="70"/>
      <c r="BB540" s="70"/>
      <c r="BC540" s="70"/>
      <c r="BD540" s="70"/>
      <c r="BE540" s="70"/>
      <c r="BF540" s="70"/>
      <c r="BG540" s="70"/>
      <c r="BH540" s="70"/>
      <c r="BI540" s="70" t="s">
        <v>71</v>
      </c>
      <c r="BJ540" s="70" t="s">
        <v>483</v>
      </c>
      <c r="BK540" s="72" t="s">
        <v>73</v>
      </c>
      <c r="BL540" s="72" t="s">
        <v>74</v>
      </c>
      <c r="BM540" s="49">
        <v>26</v>
      </c>
      <c r="BN540" s="60"/>
      <c r="BO540" s="36">
        <v>47</v>
      </c>
      <c r="BP540" s="61"/>
      <c r="BQ540" s="62"/>
      <c r="BR540" s="62"/>
      <c r="BS540" s="74"/>
      <c r="BT540" s="72" t="s">
        <v>105</v>
      </c>
    </row>
    <row r="541" spans="1:72" ht="18.75" customHeight="1">
      <c r="A541" s="46">
        <v>28</v>
      </c>
      <c r="B541" s="46">
        <v>675</v>
      </c>
      <c r="C541" s="120" t="s">
        <v>799</v>
      </c>
      <c r="D541" s="49">
        <v>2</v>
      </c>
      <c r="E541" s="49" t="str">
        <f t="shared" si="47"/>
        <v>1364ENPR4311</v>
      </c>
      <c r="F541" s="76">
        <v>1364</v>
      </c>
      <c r="G541" s="70" t="s">
        <v>800</v>
      </c>
      <c r="H541" s="49" t="s">
        <v>66</v>
      </c>
      <c r="I541" s="69" t="s">
        <v>806</v>
      </c>
      <c r="J541" s="53"/>
      <c r="K541" s="53"/>
      <c r="L541" s="46"/>
      <c r="M541" s="69">
        <v>1</v>
      </c>
      <c r="N541" s="46"/>
      <c r="O541" s="46"/>
      <c r="P541" s="70"/>
      <c r="Q541" s="70"/>
      <c r="R541" s="70"/>
      <c r="S541" s="70"/>
      <c r="T541" s="70"/>
      <c r="U541" s="70"/>
      <c r="V541" s="70"/>
      <c r="W541" s="70"/>
      <c r="X541" s="70">
        <v>1</v>
      </c>
      <c r="Y541" s="70">
        <v>1</v>
      </c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>
        <v>56</v>
      </c>
      <c r="AQ541" s="55">
        <f>VLOOKUP(E541,'[1]LopHocPhan'!C$2:F$1412,4,FALSE)</f>
        <v>56</v>
      </c>
      <c r="AR541" s="55"/>
      <c r="AS541" s="55"/>
      <c r="AT541" s="55"/>
      <c r="AU541" s="55">
        <f t="shared" si="48"/>
        <v>56</v>
      </c>
      <c r="AV541" s="71" t="s">
        <v>96</v>
      </c>
      <c r="AW541" s="55">
        <v>2</v>
      </c>
      <c r="AX541" s="55" t="s">
        <v>125</v>
      </c>
      <c r="AY541" s="72"/>
      <c r="AZ541" s="72"/>
      <c r="BA541" s="70"/>
      <c r="BB541" s="70"/>
      <c r="BC541" s="70"/>
      <c r="BD541" s="70"/>
      <c r="BE541" s="70"/>
      <c r="BF541" s="70"/>
      <c r="BG541" s="70"/>
      <c r="BH541" s="70"/>
      <c r="BI541" s="70" t="s">
        <v>71</v>
      </c>
      <c r="BJ541" s="70" t="s">
        <v>481</v>
      </c>
      <c r="BK541" s="72" t="s">
        <v>73</v>
      </c>
      <c r="BL541" s="72" t="s">
        <v>74</v>
      </c>
      <c r="BM541" s="49">
        <v>26</v>
      </c>
      <c r="BN541" s="60"/>
      <c r="BO541" s="36">
        <v>47</v>
      </c>
      <c r="BP541" s="61"/>
      <c r="BQ541" s="62"/>
      <c r="BR541" s="62"/>
      <c r="BS541" s="74"/>
      <c r="BT541" s="72" t="s">
        <v>105</v>
      </c>
    </row>
    <row r="542" spans="1:72" ht="18.75" customHeight="1">
      <c r="A542" s="46">
        <v>29</v>
      </c>
      <c r="B542" s="46">
        <v>676</v>
      </c>
      <c r="C542" s="120" t="s">
        <v>799</v>
      </c>
      <c r="D542" s="49">
        <v>2</v>
      </c>
      <c r="E542" s="49" t="str">
        <f t="shared" si="47"/>
        <v>1366ENPR4311</v>
      </c>
      <c r="F542" s="76">
        <v>1366</v>
      </c>
      <c r="G542" s="70" t="s">
        <v>800</v>
      </c>
      <c r="H542" s="49" t="s">
        <v>66</v>
      </c>
      <c r="I542" s="69" t="s">
        <v>806</v>
      </c>
      <c r="J542" s="53"/>
      <c r="K542" s="53"/>
      <c r="L542" s="46"/>
      <c r="M542" s="69">
        <v>1</v>
      </c>
      <c r="N542" s="46"/>
      <c r="O542" s="46"/>
      <c r="P542" s="70"/>
      <c r="Q542" s="70"/>
      <c r="R542" s="70"/>
      <c r="S542" s="70"/>
      <c r="T542" s="70"/>
      <c r="U542" s="70"/>
      <c r="V542" s="70"/>
      <c r="W542" s="70"/>
      <c r="X542" s="70">
        <v>1</v>
      </c>
      <c r="Y542" s="70">
        <v>1</v>
      </c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>
        <v>56</v>
      </c>
      <c r="AQ542" s="55">
        <f>VLOOKUP(E542,'[1]LopHocPhan'!C$2:F$1412,4,FALSE)</f>
        <v>36</v>
      </c>
      <c r="AR542" s="56">
        <f aca="true" t="shared" si="49" ref="AR542:AR554">AP542-AQ542</f>
        <v>20</v>
      </c>
      <c r="AS542" s="55" t="s">
        <v>807</v>
      </c>
      <c r="AT542" s="55"/>
      <c r="AU542" s="55">
        <v>41</v>
      </c>
      <c r="AV542" s="71" t="s">
        <v>96</v>
      </c>
      <c r="AW542" s="55">
        <v>2</v>
      </c>
      <c r="AX542" s="55" t="s">
        <v>86</v>
      </c>
      <c r="AY542" s="72"/>
      <c r="AZ542" s="72"/>
      <c r="BA542" s="70"/>
      <c r="BB542" s="70"/>
      <c r="BC542" s="70"/>
      <c r="BD542" s="70"/>
      <c r="BE542" s="70"/>
      <c r="BF542" s="70"/>
      <c r="BG542" s="70"/>
      <c r="BH542" s="70"/>
      <c r="BI542" s="70" t="s">
        <v>71</v>
      </c>
      <c r="BJ542" s="70" t="s">
        <v>464</v>
      </c>
      <c r="BK542" s="72" t="s">
        <v>73</v>
      </c>
      <c r="BL542" s="72" t="s">
        <v>74</v>
      </c>
      <c r="BM542" s="49">
        <v>26</v>
      </c>
      <c r="BN542" s="60"/>
      <c r="BO542" s="36">
        <v>47</v>
      </c>
      <c r="BP542" s="61"/>
      <c r="BQ542" s="62"/>
      <c r="BR542" s="62"/>
      <c r="BS542" s="74"/>
      <c r="BT542" s="72" t="s">
        <v>105</v>
      </c>
    </row>
    <row r="543" spans="1:74" ht="18.75" customHeight="1">
      <c r="A543" s="46">
        <v>30</v>
      </c>
      <c r="B543" s="46">
        <v>822</v>
      </c>
      <c r="C543" s="68" t="s">
        <v>808</v>
      </c>
      <c r="D543" s="49">
        <v>3</v>
      </c>
      <c r="E543" s="49" t="str">
        <f t="shared" si="47"/>
        <v>1351ENPR4811</v>
      </c>
      <c r="F543" s="104" t="s">
        <v>485</v>
      </c>
      <c r="G543" s="49" t="s">
        <v>809</v>
      </c>
      <c r="H543" s="77" t="s">
        <v>111</v>
      </c>
      <c r="I543" s="69" t="s">
        <v>547</v>
      </c>
      <c r="J543" s="53"/>
      <c r="K543" s="53"/>
      <c r="L543" s="46"/>
      <c r="M543" s="69"/>
      <c r="N543" s="46">
        <v>1</v>
      </c>
      <c r="O543" s="46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69"/>
      <c r="AF543" s="70"/>
      <c r="AG543" s="70">
        <v>1</v>
      </c>
      <c r="AH543" s="70"/>
      <c r="AI543" s="70"/>
      <c r="AJ543" s="70"/>
      <c r="AK543" s="70"/>
      <c r="AL543" s="70"/>
      <c r="AM543" s="70"/>
      <c r="AN543" s="70"/>
      <c r="AO543" s="70"/>
      <c r="AP543" s="78">
        <v>43</v>
      </c>
      <c r="AQ543" s="55">
        <f>VLOOKUP(E543,'[1]LopHocPhan'!C$2:F$1412,4,FALSE)</f>
        <v>43</v>
      </c>
      <c r="AR543" s="56">
        <f t="shared" si="49"/>
        <v>0</v>
      </c>
      <c r="AS543" s="55"/>
      <c r="AT543" s="55"/>
      <c r="AU543" s="55">
        <f aca="true" t="shared" si="50" ref="AU543:AU554">AQ543</f>
        <v>43</v>
      </c>
      <c r="AV543" s="71" t="s">
        <v>173</v>
      </c>
      <c r="AW543" s="55">
        <v>1</v>
      </c>
      <c r="AX543" s="55" t="s">
        <v>79</v>
      </c>
      <c r="AY543" s="72"/>
      <c r="AZ543" s="72"/>
      <c r="BA543" s="70"/>
      <c r="BB543" s="70"/>
      <c r="BC543" s="46" t="s">
        <v>115</v>
      </c>
      <c r="BD543" s="70" t="s">
        <v>190</v>
      </c>
      <c r="BE543" s="70"/>
      <c r="BF543" s="70"/>
      <c r="BG543" s="46" t="s">
        <v>115</v>
      </c>
      <c r="BH543" s="70" t="s">
        <v>181</v>
      </c>
      <c r="BI543" s="70"/>
      <c r="BJ543" s="70"/>
      <c r="BK543" s="72" t="s">
        <v>73</v>
      </c>
      <c r="BL543" s="72" t="s">
        <v>343</v>
      </c>
      <c r="BM543" s="49">
        <v>26</v>
      </c>
      <c r="BN543" s="60" t="s">
        <v>2</v>
      </c>
      <c r="BO543" s="61">
        <v>48</v>
      </c>
      <c r="BP543" s="61"/>
      <c r="BQ543" s="79"/>
      <c r="BR543" s="62"/>
      <c r="BS543" s="74"/>
      <c r="BT543" s="72" t="s">
        <v>105</v>
      </c>
      <c r="BV543" s="38"/>
    </row>
    <row r="544" spans="1:74" ht="18.75" customHeight="1">
      <c r="A544" s="46">
        <v>31</v>
      </c>
      <c r="B544" s="46">
        <v>823</v>
      </c>
      <c r="C544" s="68" t="s">
        <v>808</v>
      </c>
      <c r="D544" s="49">
        <v>3</v>
      </c>
      <c r="E544" s="49" t="str">
        <f t="shared" si="47"/>
        <v>1352ENPR4811</v>
      </c>
      <c r="F544" s="104" t="s">
        <v>488</v>
      </c>
      <c r="G544" s="49" t="s">
        <v>809</v>
      </c>
      <c r="H544" s="77" t="s">
        <v>111</v>
      </c>
      <c r="I544" s="69" t="s">
        <v>547</v>
      </c>
      <c r="J544" s="53"/>
      <c r="K544" s="53"/>
      <c r="L544" s="46"/>
      <c r="M544" s="69"/>
      <c r="N544" s="46">
        <v>1</v>
      </c>
      <c r="O544" s="46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69"/>
      <c r="AF544" s="70"/>
      <c r="AG544" s="70">
        <v>1</v>
      </c>
      <c r="AH544" s="70"/>
      <c r="AI544" s="70"/>
      <c r="AJ544" s="70"/>
      <c r="AK544" s="70"/>
      <c r="AL544" s="70"/>
      <c r="AM544" s="70"/>
      <c r="AN544" s="70"/>
      <c r="AO544" s="70"/>
      <c r="AP544" s="78">
        <v>43</v>
      </c>
      <c r="AQ544" s="55">
        <f>VLOOKUP(E544,'[1]LopHocPhan'!C$2:F$1412,4,FALSE)</f>
        <v>42</v>
      </c>
      <c r="AR544" s="56">
        <f t="shared" si="49"/>
        <v>1</v>
      </c>
      <c r="AS544" s="55"/>
      <c r="AT544" s="55"/>
      <c r="AU544" s="55">
        <f t="shared" si="50"/>
        <v>42</v>
      </c>
      <c r="AV544" s="71" t="s">
        <v>173</v>
      </c>
      <c r="AW544" s="55">
        <v>1</v>
      </c>
      <c r="AX544" s="55" t="s">
        <v>82</v>
      </c>
      <c r="AY544" s="72"/>
      <c r="AZ544" s="72"/>
      <c r="BA544" s="70"/>
      <c r="BB544" s="70"/>
      <c r="BC544" s="46" t="s">
        <v>115</v>
      </c>
      <c r="BD544" s="70" t="s">
        <v>282</v>
      </c>
      <c r="BE544" s="70"/>
      <c r="BF544" s="70"/>
      <c r="BG544" s="46" t="s">
        <v>115</v>
      </c>
      <c r="BH544" s="70" t="s">
        <v>185</v>
      </c>
      <c r="BI544" s="70"/>
      <c r="BJ544" s="70"/>
      <c r="BK544" s="72" t="s">
        <v>73</v>
      </c>
      <c r="BL544" s="72" t="s">
        <v>343</v>
      </c>
      <c r="BM544" s="49">
        <v>26</v>
      </c>
      <c r="BN544" s="60" t="s">
        <v>2</v>
      </c>
      <c r="BO544" s="61">
        <v>48</v>
      </c>
      <c r="BP544" s="61"/>
      <c r="BQ544" s="79"/>
      <c r="BR544" s="62"/>
      <c r="BS544" s="74"/>
      <c r="BT544" s="72" t="s">
        <v>105</v>
      </c>
      <c r="BV544" s="38"/>
    </row>
    <row r="545" spans="1:74" ht="18.75" customHeight="1">
      <c r="A545" s="46">
        <v>32</v>
      </c>
      <c r="B545" s="46">
        <v>824</v>
      </c>
      <c r="C545" s="68" t="s">
        <v>808</v>
      </c>
      <c r="D545" s="49">
        <v>3</v>
      </c>
      <c r="E545" s="49" t="str">
        <f t="shared" si="47"/>
        <v>1353ENPR4811</v>
      </c>
      <c r="F545" s="104" t="s">
        <v>489</v>
      </c>
      <c r="G545" s="49" t="s">
        <v>809</v>
      </c>
      <c r="H545" s="77" t="s">
        <v>111</v>
      </c>
      <c r="I545" s="69" t="s">
        <v>547</v>
      </c>
      <c r="J545" s="53"/>
      <c r="K545" s="53"/>
      <c r="L545" s="46"/>
      <c r="M545" s="69"/>
      <c r="N545" s="46">
        <v>1</v>
      </c>
      <c r="O545" s="46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69"/>
      <c r="AF545" s="70"/>
      <c r="AG545" s="70">
        <v>1</v>
      </c>
      <c r="AH545" s="70"/>
      <c r="AI545" s="70"/>
      <c r="AJ545" s="70"/>
      <c r="AK545" s="70"/>
      <c r="AL545" s="70"/>
      <c r="AM545" s="70"/>
      <c r="AN545" s="70"/>
      <c r="AO545" s="70"/>
      <c r="AP545" s="78">
        <v>43</v>
      </c>
      <c r="AQ545" s="55">
        <f>VLOOKUP(E545,'[1]LopHocPhan'!C$2:F$1412,4,FALSE)</f>
        <v>43</v>
      </c>
      <c r="AR545" s="56">
        <f t="shared" si="49"/>
        <v>0</v>
      </c>
      <c r="AS545" s="55"/>
      <c r="AT545" s="55"/>
      <c r="AU545" s="55">
        <f t="shared" si="50"/>
        <v>43</v>
      </c>
      <c r="AV545" s="71" t="s">
        <v>173</v>
      </c>
      <c r="AW545" s="55">
        <v>1</v>
      </c>
      <c r="AX545" s="55" t="s">
        <v>250</v>
      </c>
      <c r="AY545" s="72"/>
      <c r="AZ545" s="72"/>
      <c r="BA545" s="70"/>
      <c r="BB545" s="70"/>
      <c r="BC545" s="46" t="s">
        <v>115</v>
      </c>
      <c r="BD545" s="70" t="s">
        <v>120</v>
      </c>
      <c r="BE545" s="70"/>
      <c r="BF545" s="70"/>
      <c r="BG545" s="46" t="s">
        <v>115</v>
      </c>
      <c r="BH545" s="70" t="s">
        <v>180</v>
      </c>
      <c r="BI545" s="70"/>
      <c r="BJ545" s="70"/>
      <c r="BK545" s="72" t="s">
        <v>73</v>
      </c>
      <c r="BL545" s="72" t="s">
        <v>343</v>
      </c>
      <c r="BM545" s="49">
        <v>26</v>
      </c>
      <c r="BN545" s="60" t="s">
        <v>2</v>
      </c>
      <c r="BO545" s="61">
        <v>48</v>
      </c>
      <c r="BP545" s="61"/>
      <c r="BQ545" s="79"/>
      <c r="BR545" s="62"/>
      <c r="BS545" s="74"/>
      <c r="BT545" s="72" t="s">
        <v>105</v>
      </c>
      <c r="BV545" s="38"/>
    </row>
    <row r="546" spans="1:74" ht="18.75" customHeight="1">
      <c r="A546" s="46">
        <v>33</v>
      </c>
      <c r="B546" s="46">
        <v>825</v>
      </c>
      <c r="C546" s="68" t="s">
        <v>808</v>
      </c>
      <c r="D546" s="49">
        <v>3</v>
      </c>
      <c r="E546" s="49" t="str">
        <f t="shared" si="47"/>
        <v>1354ENPR4811</v>
      </c>
      <c r="F546" s="104" t="s">
        <v>545</v>
      </c>
      <c r="G546" s="49" t="s">
        <v>809</v>
      </c>
      <c r="H546" s="77" t="s">
        <v>111</v>
      </c>
      <c r="I546" s="69" t="s">
        <v>547</v>
      </c>
      <c r="J546" s="53"/>
      <c r="K546" s="53"/>
      <c r="L546" s="46"/>
      <c r="M546" s="69"/>
      <c r="N546" s="46">
        <v>1</v>
      </c>
      <c r="O546" s="46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69"/>
      <c r="AF546" s="70"/>
      <c r="AG546" s="70">
        <v>1</v>
      </c>
      <c r="AH546" s="70"/>
      <c r="AI546" s="70"/>
      <c r="AJ546" s="70"/>
      <c r="AK546" s="70"/>
      <c r="AL546" s="70"/>
      <c r="AM546" s="70"/>
      <c r="AN546" s="70"/>
      <c r="AO546" s="70"/>
      <c r="AP546" s="78">
        <v>43</v>
      </c>
      <c r="AQ546" s="55">
        <f>VLOOKUP(E546,'[1]LopHocPhan'!C$2:F$1412,4,FALSE)</f>
        <v>41</v>
      </c>
      <c r="AR546" s="56">
        <f t="shared" si="49"/>
        <v>2</v>
      </c>
      <c r="AS546" s="55"/>
      <c r="AT546" s="55"/>
      <c r="AU546" s="55">
        <f t="shared" si="50"/>
        <v>41</v>
      </c>
      <c r="AV546" s="71" t="s">
        <v>80</v>
      </c>
      <c r="AW546" s="55">
        <v>1</v>
      </c>
      <c r="AX546" s="55" t="s">
        <v>79</v>
      </c>
      <c r="AY546" s="72"/>
      <c r="AZ546" s="72"/>
      <c r="BA546" s="70"/>
      <c r="BB546" s="70"/>
      <c r="BC546" s="46" t="s">
        <v>115</v>
      </c>
      <c r="BD546" s="70" t="s">
        <v>427</v>
      </c>
      <c r="BE546" s="70"/>
      <c r="BF546" s="70"/>
      <c r="BG546" s="46" t="s">
        <v>115</v>
      </c>
      <c r="BH546" s="70" t="s">
        <v>184</v>
      </c>
      <c r="BI546" s="70"/>
      <c r="BJ546" s="70"/>
      <c r="BK546" s="72" t="s">
        <v>73</v>
      </c>
      <c r="BL546" s="72" t="s">
        <v>343</v>
      </c>
      <c r="BM546" s="49">
        <v>26</v>
      </c>
      <c r="BN546" s="60" t="s">
        <v>2</v>
      </c>
      <c r="BO546" s="61">
        <v>48</v>
      </c>
      <c r="BP546" s="61"/>
      <c r="BQ546" s="79"/>
      <c r="BR546" s="62"/>
      <c r="BS546" s="74"/>
      <c r="BT546" s="72" t="s">
        <v>105</v>
      </c>
      <c r="BV546" s="38"/>
    </row>
    <row r="547" spans="1:74" ht="18.75" customHeight="1">
      <c r="A547" s="46">
        <v>34</v>
      </c>
      <c r="B547" s="46">
        <v>826</v>
      </c>
      <c r="C547" s="68" t="s">
        <v>808</v>
      </c>
      <c r="D547" s="49">
        <v>3</v>
      </c>
      <c r="E547" s="49" t="str">
        <f t="shared" si="47"/>
        <v>1355ENPR4811</v>
      </c>
      <c r="F547" s="104" t="s">
        <v>549</v>
      </c>
      <c r="G547" s="49" t="s">
        <v>809</v>
      </c>
      <c r="H547" s="77" t="s">
        <v>111</v>
      </c>
      <c r="I547" s="69" t="s">
        <v>547</v>
      </c>
      <c r="J547" s="53"/>
      <c r="K547" s="53"/>
      <c r="L547" s="46"/>
      <c r="M547" s="69"/>
      <c r="N547" s="46">
        <v>1</v>
      </c>
      <c r="O547" s="46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69"/>
      <c r="AF547" s="70"/>
      <c r="AG547" s="70">
        <v>1</v>
      </c>
      <c r="AH547" s="70"/>
      <c r="AI547" s="70"/>
      <c r="AJ547" s="70"/>
      <c r="AK547" s="70"/>
      <c r="AL547" s="70"/>
      <c r="AM547" s="70"/>
      <c r="AN547" s="70"/>
      <c r="AO547" s="70"/>
      <c r="AP547" s="78">
        <v>43</v>
      </c>
      <c r="AQ547" s="55">
        <f>VLOOKUP(E547,'[1]LopHocPhan'!C$2:F$1412,4,FALSE)</f>
        <v>43</v>
      </c>
      <c r="AR547" s="56">
        <f t="shared" si="49"/>
        <v>0</v>
      </c>
      <c r="AS547" s="55"/>
      <c r="AT547" s="55"/>
      <c r="AU547" s="55">
        <f t="shared" si="50"/>
        <v>43</v>
      </c>
      <c r="AV547" s="71" t="s">
        <v>80</v>
      </c>
      <c r="AW547" s="55">
        <v>1</v>
      </c>
      <c r="AX547" s="55" t="s">
        <v>82</v>
      </c>
      <c r="AY547" s="72"/>
      <c r="AZ547" s="72"/>
      <c r="BA547" s="70"/>
      <c r="BB547" s="70"/>
      <c r="BC547" s="46" t="s">
        <v>115</v>
      </c>
      <c r="BD547" s="70" t="s">
        <v>421</v>
      </c>
      <c r="BE547" s="70"/>
      <c r="BF547" s="70"/>
      <c r="BG547" s="46" t="s">
        <v>115</v>
      </c>
      <c r="BH547" s="70" t="s">
        <v>187</v>
      </c>
      <c r="BI547" s="70"/>
      <c r="BJ547" s="70"/>
      <c r="BK547" s="72" t="s">
        <v>73</v>
      </c>
      <c r="BL547" s="72" t="s">
        <v>343</v>
      </c>
      <c r="BM547" s="49">
        <v>26</v>
      </c>
      <c r="BN547" s="60" t="s">
        <v>2</v>
      </c>
      <c r="BO547" s="61">
        <v>48</v>
      </c>
      <c r="BP547" s="61"/>
      <c r="BQ547" s="79"/>
      <c r="BR547" s="62"/>
      <c r="BS547" s="74"/>
      <c r="BT547" s="72" t="s">
        <v>105</v>
      </c>
      <c r="BV547" s="38"/>
    </row>
    <row r="548" spans="1:74" ht="18.75" customHeight="1">
      <c r="A548" s="46">
        <v>35</v>
      </c>
      <c r="B548" s="46">
        <v>827</v>
      </c>
      <c r="C548" s="68" t="s">
        <v>808</v>
      </c>
      <c r="D548" s="49">
        <v>3</v>
      </c>
      <c r="E548" s="49" t="str">
        <f t="shared" si="47"/>
        <v>1356ENPR4811</v>
      </c>
      <c r="F548" s="104" t="s">
        <v>589</v>
      </c>
      <c r="G548" s="49" t="s">
        <v>809</v>
      </c>
      <c r="H548" s="77" t="s">
        <v>111</v>
      </c>
      <c r="I548" s="69" t="s">
        <v>547</v>
      </c>
      <c r="J548" s="53"/>
      <c r="K548" s="53"/>
      <c r="L548" s="46"/>
      <c r="M548" s="69"/>
      <c r="N548" s="46">
        <v>1</v>
      </c>
      <c r="O548" s="46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69"/>
      <c r="AF548" s="70"/>
      <c r="AG548" s="70">
        <v>1</v>
      </c>
      <c r="AH548" s="70"/>
      <c r="AI548" s="70"/>
      <c r="AJ548" s="70"/>
      <c r="AK548" s="70"/>
      <c r="AL548" s="70"/>
      <c r="AM548" s="70"/>
      <c r="AN548" s="70"/>
      <c r="AO548" s="70"/>
      <c r="AP548" s="78">
        <v>43</v>
      </c>
      <c r="AQ548" s="55">
        <f>VLOOKUP(E548,'[1]LopHocPhan'!C$2:F$1412,4,FALSE)</f>
        <v>40</v>
      </c>
      <c r="AR548" s="56">
        <f t="shared" si="49"/>
        <v>3</v>
      </c>
      <c r="AS548" s="55"/>
      <c r="AT548" s="55"/>
      <c r="AU548" s="55">
        <f t="shared" si="50"/>
        <v>40</v>
      </c>
      <c r="AV548" s="71" t="s">
        <v>80</v>
      </c>
      <c r="AW548" s="55">
        <v>1</v>
      </c>
      <c r="AX548" s="55" t="s">
        <v>250</v>
      </c>
      <c r="AY548" s="72"/>
      <c r="AZ548" s="72"/>
      <c r="BA548" s="70"/>
      <c r="BB548" s="70"/>
      <c r="BC548" s="46" t="s">
        <v>115</v>
      </c>
      <c r="BD548" s="70" t="s">
        <v>298</v>
      </c>
      <c r="BE548" s="70"/>
      <c r="BF548" s="70"/>
      <c r="BG548" s="46" t="s">
        <v>115</v>
      </c>
      <c r="BH548" s="70" t="s">
        <v>463</v>
      </c>
      <c r="BI548" s="70"/>
      <c r="BJ548" s="70"/>
      <c r="BK548" s="72" t="s">
        <v>73</v>
      </c>
      <c r="BL548" s="72" t="s">
        <v>343</v>
      </c>
      <c r="BM548" s="49">
        <v>26</v>
      </c>
      <c r="BN548" s="60" t="s">
        <v>2</v>
      </c>
      <c r="BO548" s="61">
        <v>48</v>
      </c>
      <c r="BP548" s="61"/>
      <c r="BQ548" s="79"/>
      <c r="BR548" s="62"/>
      <c r="BS548" s="74"/>
      <c r="BT548" s="72" t="s">
        <v>105</v>
      </c>
      <c r="BV548" s="38"/>
    </row>
    <row r="549" spans="1:74" ht="18.75" customHeight="1">
      <c r="A549" s="46">
        <v>36</v>
      </c>
      <c r="B549" s="46">
        <v>828</v>
      </c>
      <c r="C549" s="68" t="s">
        <v>810</v>
      </c>
      <c r="D549" s="49">
        <v>3</v>
      </c>
      <c r="E549" s="49" t="str">
        <f t="shared" si="47"/>
        <v>1351ENPR4911</v>
      </c>
      <c r="F549" s="104" t="s">
        <v>485</v>
      </c>
      <c r="G549" s="49" t="s">
        <v>811</v>
      </c>
      <c r="H549" s="77" t="s">
        <v>111</v>
      </c>
      <c r="I549" s="69" t="s">
        <v>547</v>
      </c>
      <c r="J549" s="53"/>
      <c r="K549" s="53"/>
      <c r="L549" s="46"/>
      <c r="M549" s="69"/>
      <c r="N549" s="46">
        <v>1</v>
      </c>
      <c r="O549" s="46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69"/>
      <c r="AF549" s="70"/>
      <c r="AG549" s="70">
        <v>1</v>
      </c>
      <c r="AH549" s="70"/>
      <c r="AI549" s="70"/>
      <c r="AJ549" s="70"/>
      <c r="AK549" s="70"/>
      <c r="AL549" s="70"/>
      <c r="AM549" s="70"/>
      <c r="AN549" s="70"/>
      <c r="AO549" s="70"/>
      <c r="AP549" s="78">
        <v>43</v>
      </c>
      <c r="AQ549" s="55">
        <f>VLOOKUP(E549,'[1]LopHocPhan'!C$2:F$1412,4,FALSE)</f>
        <v>42</v>
      </c>
      <c r="AR549" s="56">
        <f t="shared" si="49"/>
        <v>1</v>
      </c>
      <c r="AS549" s="55"/>
      <c r="AT549" s="55"/>
      <c r="AU549" s="55">
        <f t="shared" si="50"/>
        <v>42</v>
      </c>
      <c r="AV549" s="71" t="s">
        <v>175</v>
      </c>
      <c r="AW549" s="55">
        <v>1</v>
      </c>
      <c r="AX549" s="55" t="s">
        <v>125</v>
      </c>
      <c r="AY549" s="72"/>
      <c r="AZ549" s="72"/>
      <c r="BA549" s="70"/>
      <c r="BB549" s="70"/>
      <c r="BC549" s="46" t="s">
        <v>115</v>
      </c>
      <c r="BD549" s="70" t="s">
        <v>190</v>
      </c>
      <c r="BE549" s="70"/>
      <c r="BF549" s="70"/>
      <c r="BG549" s="46" t="s">
        <v>115</v>
      </c>
      <c r="BH549" s="70" t="s">
        <v>181</v>
      </c>
      <c r="BI549" s="70"/>
      <c r="BJ549" s="70"/>
      <c r="BK549" s="72" t="s">
        <v>345</v>
      </c>
      <c r="BL549" s="72" t="s">
        <v>812</v>
      </c>
      <c r="BM549" s="49">
        <v>26</v>
      </c>
      <c r="BN549" s="60" t="s">
        <v>2</v>
      </c>
      <c r="BO549" s="61">
        <v>48</v>
      </c>
      <c r="BP549" s="61"/>
      <c r="BQ549" s="79"/>
      <c r="BR549" s="62"/>
      <c r="BS549" s="74"/>
      <c r="BT549" s="72" t="s">
        <v>105</v>
      </c>
      <c r="BV549" s="38"/>
    </row>
    <row r="550" spans="1:74" ht="18.75" customHeight="1">
      <c r="A550" s="46">
        <v>37</v>
      </c>
      <c r="B550" s="46">
        <v>829</v>
      </c>
      <c r="C550" s="68" t="s">
        <v>810</v>
      </c>
      <c r="D550" s="49">
        <v>3</v>
      </c>
      <c r="E550" s="49" t="str">
        <f t="shared" si="47"/>
        <v>1352ENPR4911</v>
      </c>
      <c r="F550" s="104" t="s">
        <v>488</v>
      </c>
      <c r="G550" s="49" t="s">
        <v>811</v>
      </c>
      <c r="H550" s="77" t="s">
        <v>111</v>
      </c>
      <c r="I550" s="69" t="s">
        <v>547</v>
      </c>
      <c r="J550" s="53"/>
      <c r="K550" s="53"/>
      <c r="L550" s="46"/>
      <c r="M550" s="69"/>
      <c r="N550" s="46">
        <v>1</v>
      </c>
      <c r="O550" s="46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69"/>
      <c r="AF550" s="70"/>
      <c r="AG550" s="70">
        <v>1</v>
      </c>
      <c r="AH550" s="70"/>
      <c r="AI550" s="70"/>
      <c r="AJ550" s="70"/>
      <c r="AK550" s="70"/>
      <c r="AL550" s="70"/>
      <c r="AM550" s="70"/>
      <c r="AN550" s="70"/>
      <c r="AO550" s="70"/>
      <c r="AP550" s="78">
        <v>43</v>
      </c>
      <c r="AQ550" s="55">
        <f>VLOOKUP(E550,'[1]LopHocPhan'!C$2:F$1412,4,FALSE)</f>
        <v>43</v>
      </c>
      <c r="AR550" s="56">
        <f t="shared" si="49"/>
        <v>0</v>
      </c>
      <c r="AS550" s="55"/>
      <c r="AT550" s="55"/>
      <c r="AU550" s="55">
        <f t="shared" si="50"/>
        <v>43</v>
      </c>
      <c r="AV550" s="71" t="s">
        <v>175</v>
      </c>
      <c r="AW550" s="55">
        <v>1</v>
      </c>
      <c r="AX550" s="55" t="s">
        <v>86</v>
      </c>
      <c r="AY550" s="72"/>
      <c r="AZ550" s="72"/>
      <c r="BA550" s="70"/>
      <c r="BB550" s="70"/>
      <c r="BC550" s="46" t="s">
        <v>115</v>
      </c>
      <c r="BD550" s="70" t="s">
        <v>282</v>
      </c>
      <c r="BE550" s="70"/>
      <c r="BF550" s="70"/>
      <c r="BG550" s="46" t="s">
        <v>115</v>
      </c>
      <c r="BH550" s="70" t="s">
        <v>185</v>
      </c>
      <c r="BI550" s="70"/>
      <c r="BJ550" s="70"/>
      <c r="BK550" s="72" t="s">
        <v>345</v>
      </c>
      <c r="BL550" s="72" t="s">
        <v>812</v>
      </c>
      <c r="BM550" s="49">
        <v>26</v>
      </c>
      <c r="BN550" s="60" t="s">
        <v>2</v>
      </c>
      <c r="BO550" s="61">
        <v>48</v>
      </c>
      <c r="BP550" s="61"/>
      <c r="BQ550" s="79"/>
      <c r="BR550" s="62"/>
      <c r="BS550" s="74"/>
      <c r="BT550" s="72" t="s">
        <v>105</v>
      </c>
      <c r="BV550" s="38"/>
    </row>
    <row r="551" spans="1:74" ht="18.75" customHeight="1">
      <c r="A551" s="46">
        <v>38</v>
      </c>
      <c r="B551" s="46">
        <v>830</v>
      </c>
      <c r="C551" s="68" t="s">
        <v>810</v>
      </c>
      <c r="D551" s="49">
        <v>3</v>
      </c>
      <c r="E551" s="49" t="str">
        <f t="shared" si="47"/>
        <v>1353ENPR4911</v>
      </c>
      <c r="F551" s="104" t="s">
        <v>489</v>
      </c>
      <c r="G551" s="49" t="s">
        <v>811</v>
      </c>
      <c r="H551" s="77" t="s">
        <v>111</v>
      </c>
      <c r="I551" s="69" t="s">
        <v>547</v>
      </c>
      <c r="J551" s="53"/>
      <c r="K551" s="53"/>
      <c r="L551" s="46"/>
      <c r="M551" s="69"/>
      <c r="N551" s="46">
        <v>1</v>
      </c>
      <c r="O551" s="46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69"/>
      <c r="AF551" s="70"/>
      <c r="AG551" s="70">
        <v>1</v>
      </c>
      <c r="AH551" s="70"/>
      <c r="AI551" s="70"/>
      <c r="AJ551" s="70"/>
      <c r="AK551" s="70"/>
      <c r="AL551" s="70"/>
      <c r="AM551" s="70"/>
      <c r="AN551" s="70"/>
      <c r="AO551" s="70"/>
      <c r="AP551" s="78">
        <v>43</v>
      </c>
      <c r="AQ551" s="55">
        <f>VLOOKUP(E551,'[1]LopHocPhan'!C$2:F$1412,4,FALSE)</f>
        <v>43</v>
      </c>
      <c r="AR551" s="56">
        <f t="shared" si="49"/>
        <v>0</v>
      </c>
      <c r="AS551" s="55"/>
      <c r="AT551" s="55"/>
      <c r="AU551" s="55">
        <f t="shared" si="50"/>
        <v>43</v>
      </c>
      <c r="AV551" s="71" t="s">
        <v>175</v>
      </c>
      <c r="AW551" s="55">
        <v>1</v>
      </c>
      <c r="AX551" s="55" t="s">
        <v>94</v>
      </c>
      <c r="AY551" s="72"/>
      <c r="AZ551" s="72"/>
      <c r="BA551" s="70"/>
      <c r="BB551" s="70"/>
      <c r="BC551" s="46" t="s">
        <v>115</v>
      </c>
      <c r="BD551" s="70" t="s">
        <v>120</v>
      </c>
      <c r="BE551" s="70"/>
      <c r="BF551" s="70"/>
      <c r="BG551" s="46" t="s">
        <v>115</v>
      </c>
      <c r="BH551" s="70" t="s">
        <v>180</v>
      </c>
      <c r="BI551" s="70"/>
      <c r="BJ551" s="70"/>
      <c r="BK551" s="72" t="s">
        <v>345</v>
      </c>
      <c r="BL551" s="72" t="s">
        <v>812</v>
      </c>
      <c r="BM551" s="49">
        <v>26</v>
      </c>
      <c r="BN551" s="60" t="s">
        <v>2</v>
      </c>
      <c r="BO551" s="61">
        <v>48</v>
      </c>
      <c r="BP551" s="61"/>
      <c r="BQ551" s="79"/>
      <c r="BR551" s="62"/>
      <c r="BS551" s="74"/>
      <c r="BT551" s="72" t="s">
        <v>105</v>
      </c>
      <c r="BV551" s="38"/>
    </row>
    <row r="552" spans="1:74" ht="18.75" customHeight="1">
      <c r="A552" s="46">
        <v>39</v>
      </c>
      <c r="B552" s="46">
        <v>831</v>
      </c>
      <c r="C552" s="68" t="s">
        <v>810</v>
      </c>
      <c r="D552" s="49">
        <v>3</v>
      </c>
      <c r="E552" s="49" t="str">
        <f t="shared" si="47"/>
        <v>1354ENPR4911</v>
      </c>
      <c r="F552" s="104" t="s">
        <v>545</v>
      </c>
      <c r="G552" s="49" t="s">
        <v>811</v>
      </c>
      <c r="H552" s="77" t="s">
        <v>111</v>
      </c>
      <c r="I552" s="69" t="s">
        <v>547</v>
      </c>
      <c r="J552" s="53"/>
      <c r="K552" s="53"/>
      <c r="L552" s="46"/>
      <c r="M552" s="69"/>
      <c r="N552" s="46">
        <v>1</v>
      </c>
      <c r="O552" s="46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69"/>
      <c r="AF552" s="70"/>
      <c r="AG552" s="70">
        <v>1</v>
      </c>
      <c r="AH552" s="70"/>
      <c r="AI552" s="70"/>
      <c r="AJ552" s="70"/>
      <c r="AK552" s="70"/>
      <c r="AL552" s="70"/>
      <c r="AM552" s="70"/>
      <c r="AN552" s="70"/>
      <c r="AO552" s="70"/>
      <c r="AP552" s="78">
        <v>43</v>
      </c>
      <c r="AQ552" s="55">
        <f>VLOOKUP(E552,'[1]LopHocPhan'!C$2:F$1412,4,FALSE)</f>
        <v>42</v>
      </c>
      <c r="AR552" s="56">
        <f t="shared" si="49"/>
        <v>1</v>
      </c>
      <c r="AS552" s="55"/>
      <c r="AT552" s="55"/>
      <c r="AU552" s="55">
        <f t="shared" si="50"/>
        <v>42</v>
      </c>
      <c r="AV552" s="71" t="s">
        <v>166</v>
      </c>
      <c r="AW552" s="55">
        <v>1</v>
      </c>
      <c r="AX552" s="55" t="s">
        <v>79</v>
      </c>
      <c r="AY552" s="72"/>
      <c r="AZ552" s="72"/>
      <c r="BA552" s="70"/>
      <c r="BB552" s="70"/>
      <c r="BC552" s="46" t="s">
        <v>115</v>
      </c>
      <c r="BD552" s="70" t="s">
        <v>427</v>
      </c>
      <c r="BE552" s="70"/>
      <c r="BF552" s="70"/>
      <c r="BG552" s="46" t="s">
        <v>115</v>
      </c>
      <c r="BH552" s="70" t="s">
        <v>184</v>
      </c>
      <c r="BI552" s="70"/>
      <c r="BJ552" s="70"/>
      <c r="BK552" s="72" t="s">
        <v>345</v>
      </c>
      <c r="BL552" s="72" t="s">
        <v>812</v>
      </c>
      <c r="BM552" s="49">
        <v>26</v>
      </c>
      <c r="BN552" s="60" t="s">
        <v>2</v>
      </c>
      <c r="BO552" s="61">
        <v>48</v>
      </c>
      <c r="BP552" s="61"/>
      <c r="BQ552" s="79"/>
      <c r="BR552" s="62"/>
      <c r="BS552" s="74"/>
      <c r="BT552" s="72" t="s">
        <v>105</v>
      </c>
      <c r="BV552" s="38"/>
    </row>
    <row r="553" spans="1:74" ht="18.75" customHeight="1">
      <c r="A553" s="46">
        <v>40</v>
      </c>
      <c r="B553" s="46">
        <v>832</v>
      </c>
      <c r="C553" s="68" t="s">
        <v>810</v>
      </c>
      <c r="D553" s="49">
        <v>3</v>
      </c>
      <c r="E553" s="49" t="str">
        <f t="shared" si="47"/>
        <v>1355ENPR4911</v>
      </c>
      <c r="F553" s="104" t="s">
        <v>549</v>
      </c>
      <c r="G553" s="49" t="s">
        <v>811</v>
      </c>
      <c r="H553" s="77" t="s">
        <v>111</v>
      </c>
      <c r="I553" s="69" t="s">
        <v>547</v>
      </c>
      <c r="J553" s="53"/>
      <c r="K553" s="53"/>
      <c r="L553" s="46"/>
      <c r="M553" s="69"/>
      <c r="N553" s="46">
        <v>1</v>
      </c>
      <c r="O553" s="46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69"/>
      <c r="AF553" s="70"/>
      <c r="AG553" s="70">
        <v>1</v>
      </c>
      <c r="AH553" s="70"/>
      <c r="AI553" s="70"/>
      <c r="AJ553" s="70"/>
      <c r="AK553" s="70"/>
      <c r="AL553" s="70"/>
      <c r="AM553" s="70"/>
      <c r="AN553" s="70"/>
      <c r="AO553" s="70"/>
      <c r="AP553" s="78">
        <v>43</v>
      </c>
      <c r="AQ553" s="55">
        <f>VLOOKUP(E553,'[1]LopHocPhan'!C$2:F$1412,4,FALSE)</f>
        <v>42</v>
      </c>
      <c r="AR553" s="56">
        <f t="shared" si="49"/>
        <v>1</v>
      </c>
      <c r="AS553" s="55"/>
      <c r="AT553" s="55"/>
      <c r="AU553" s="55">
        <f t="shared" si="50"/>
        <v>42</v>
      </c>
      <c r="AV553" s="71" t="s">
        <v>166</v>
      </c>
      <c r="AW553" s="55">
        <v>1</v>
      </c>
      <c r="AX553" s="55" t="s">
        <v>82</v>
      </c>
      <c r="AY553" s="72"/>
      <c r="AZ553" s="72"/>
      <c r="BA553" s="70"/>
      <c r="BB553" s="70"/>
      <c r="BC553" s="46" t="s">
        <v>115</v>
      </c>
      <c r="BD553" s="70" t="s">
        <v>421</v>
      </c>
      <c r="BE553" s="70"/>
      <c r="BF553" s="70"/>
      <c r="BG553" s="46" t="s">
        <v>115</v>
      </c>
      <c r="BH553" s="70" t="s">
        <v>187</v>
      </c>
      <c r="BI553" s="70"/>
      <c r="BJ553" s="70"/>
      <c r="BK553" s="72" t="s">
        <v>345</v>
      </c>
      <c r="BL553" s="72" t="s">
        <v>812</v>
      </c>
      <c r="BM553" s="49">
        <v>26</v>
      </c>
      <c r="BN553" s="60" t="s">
        <v>2</v>
      </c>
      <c r="BO553" s="61">
        <v>48</v>
      </c>
      <c r="BP553" s="61"/>
      <c r="BQ553" s="79"/>
      <c r="BR553" s="62"/>
      <c r="BS553" s="74"/>
      <c r="BT553" s="72" t="s">
        <v>105</v>
      </c>
      <c r="BV553" s="38"/>
    </row>
    <row r="554" spans="1:74" ht="18.75" customHeight="1">
      <c r="A554" s="46">
        <v>41</v>
      </c>
      <c r="B554" s="46">
        <v>833</v>
      </c>
      <c r="C554" s="68" t="s">
        <v>810</v>
      </c>
      <c r="D554" s="49">
        <v>3</v>
      </c>
      <c r="E554" s="49" t="str">
        <f t="shared" si="47"/>
        <v>1356ENPR4911</v>
      </c>
      <c r="F554" s="104" t="s">
        <v>589</v>
      </c>
      <c r="G554" s="49" t="s">
        <v>811</v>
      </c>
      <c r="H554" s="77" t="s">
        <v>111</v>
      </c>
      <c r="I554" s="69" t="s">
        <v>547</v>
      </c>
      <c r="J554" s="53"/>
      <c r="K554" s="53"/>
      <c r="L554" s="46"/>
      <c r="M554" s="69"/>
      <c r="N554" s="46">
        <v>1</v>
      </c>
      <c r="O554" s="46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69"/>
      <c r="AF554" s="70"/>
      <c r="AG554" s="70">
        <v>1</v>
      </c>
      <c r="AH554" s="70"/>
      <c r="AI554" s="70"/>
      <c r="AJ554" s="70"/>
      <c r="AK554" s="70"/>
      <c r="AL554" s="70"/>
      <c r="AM554" s="70"/>
      <c r="AN554" s="70"/>
      <c r="AO554" s="70"/>
      <c r="AP554" s="78">
        <v>43</v>
      </c>
      <c r="AQ554" s="55">
        <f>VLOOKUP(E554,'[1]LopHocPhan'!C$2:F$1412,4,FALSE)</f>
        <v>41</v>
      </c>
      <c r="AR554" s="56">
        <f t="shared" si="49"/>
        <v>2</v>
      </c>
      <c r="AS554" s="55"/>
      <c r="AT554" s="55"/>
      <c r="AU554" s="55">
        <f t="shared" si="50"/>
        <v>41</v>
      </c>
      <c r="AV554" s="71" t="s">
        <v>166</v>
      </c>
      <c r="AW554" s="55">
        <v>1</v>
      </c>
      <c r="AX554" s="55" t="s">
        <v>250</v>
      </c>
      <c r="AY554" s="72"/>
      <c r="AZ554" s="72"/>
      <c r="BA554" s="70"/>
      <c r="BB554" s="70"/>
      <c r="BC554" s="46" t="s">
        <v>115</v>
      </c>
      <c r="BD554" s="70" t="s">
        <v>298</v>
      </c>
      <c r="BE554" s="70"/>
      <c r="BF554" s="70"/>
      <c r="BG554" s="46" t="s">
        <v>115</v>
      </c>
      <c r="BH554" s="70" t="s">
        <v>463</v>
      </c>
      <c r="BI554" s="70"/>
      <c r="BJ554" s="70"/>
      <c r="BK554" s="72" t="s">
        <v>345</v>
      </c>
      <c r="BL554" s="72" t="s">
        <v>812</v>
      </c>
      <c r="BM554" s="49">
        <v>26</v>
      </c>
      <c r="BN554" s="60" t="s">
        <v>2</v>
      </c>
      <c r="BO554" s="61">
        <v>48</v>
      </c>
      <c r="BP554" s="61"/>
      <c r="BQ554" s="79"/>
      <c r="BR554" s="62"/>
      <c r="BS554" s="74"/>
      <c r="BT554" s="72" t="s">
        <v>105</v>
      </c>
      <c r="BV554" s="38"/>
    </row>
    <row r="555" spans="1:74" ht="18.75" customHeight="1">
      <c r="A555" s="46">
        <v>42</v>
      </c>
      <c r="B555" s="46">
        <v>1126</v>
      </c>
      <c r="C555" s="90" t="s">
        <v>813</v>
      </c>
      <c r="D555" s="49">
        <v>2</v>
      </c>
      <c r="E555" s="49" t="str">
        <f t="shared" si="47"/>
        <v>1351ENPR4411</v>
      </c>
      <c r="F555" s="49">
        <v>1351</v>
      </c>
      <c r="G555" s="85" t="s">
        <v>814</v>
      </c>
      <c r="H555" s="77" t="s">
        <v>66</v>
      </c>
      <c r="I555" s="69" t="s">
        <v>329</v>
      </c>
      <c r="J555" s="53"/>
      <c r="K555" s="53"/>
      <c r="L555" s="46"/>
      <c r="M555" s="69"/>
      <c r="N555" s="46"/>
      <c r="O555" s="46">
        <v>1</v>
      </c>
      <c r="P555" s="92"/>
      <c r="Q555" s="92"/>
      <c r="R555" s="69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69"/>
      <c r="AF555" s="70"/>
      <c r="AG555" s="70">
        <v>1</v>
      </c>
      <c r="AH555" s="70"/>
      <c r="AI555" s="70"/>
      <c r="AJ555" s="70"/>
      <c r="AK555" s="70"/>
      <c r="AL555" s="70"/>
      <c r="AM555" s="70"/>
      <c r="AN555" s="70"/>
      <c r="AO555" s="70"/>
      <c r="AP555" s="78">
        <v>42</v>
      </c>
      <c r="AQ555" s="55">
        <f>VLOOKUP(E555,'[1]LopHocPhan'!C$2:F$1412,4,FALSE)</f>
        <v>1</v>
      </c>
      <c r="AR555" s="55"/>
      <c r="AS555" s="55"/>
      <c r="AT555" s="55"/>
      <c r="AU555" s="93">
        <f aca="true" t="shared" si="51" ref="AU555:AU566">AP555</f>
        <v>42</v>
      </c>
      <c r="AV555" s="94" t="s">
        <v>175</v>
      </c>
      <c r="AW555" s="55">
        <v>3</v>
      </c>
      <c r="AX555" s="93" t="s">
        <v>124</v>
      </c>
      <c r="AY555" s="72"/>
      <c r="AZ555" s="72"/>
      <c r="BA555" s="70"/>
      <c r="BB555" s="70"/>
      <c r="BC555" s="95" t="s">
        <v>119</v>
      </c>
      <c r="BD555" s="70" t="s">
        <v>482</v>
      </c>
      <c r="BE555" s="70"/>
      <c r="BF555" s="70"/>
      <c r="BG555" s="70" t="s">
        <v>93</v>
      </c>
      <c r="BH555" s="70" t="s">
        <v>181</v>
      </c>
      <c r="BI555" s="70"/>
      <c r="BJ555" s="70"/>
      <c r="BK555" s="72" t="s">
        <v>332</v>
      </c>
      <c r="BL555" s="72" t="s">
        <v>815</v>
      </c>
      <c r="BM555" s="49">
        <v>26</v>
      </c>
      <c r="BN555" s="60"/>
      <c r="BO555" s="61">
        <v>49</v>
      </c>
      <c r="BP555" s="61"/>
      <c r="BQ555" s="79"/>
      <c r="BR555" s="62"/>
      <c r="BS555" s="74"/>
      <c r="BT555" s="72" t="s">
        <v>333</v>
      </c>
      <c r="BV555" s="38"/>
    </row>
    <row r="556" spans="1:74" ht="18.75" customHeight="1">
      <c r="A556" s="46">
        <v>43</v>
      </c>
      <c r="B556" s="46">
        <v>1127</v>
      </c>
      <c r="C556" s="90" t="s">
        <v>813</v>
      </c>
      <c r="D556" s="49">
        <v>2</v>
      </c>
      <c r="E556" s="49" t="str">
        <f t="shared" si="47"/>
        <v>1352ENPR4411</v>
      </c>
      <c r="F556" s="49">
        <v>1352</v>
      </c>
      <c r="G556" s="85" t="s">
        <v>814</v>
      </c>
      <c r="H556" s="77" t="s">
        <v>66</v>
      </c>
      <c r="I556" s="69" t="s">
        <v>329</v>
      </c>
      <c r="J556" s="53"/>
      <c r="K556" s="53"/>
      <c r="L556" s="46"/>
      <c r="M556" s="69"/>
      <c r="N556" s="46"/>
      <c r="O556" s="46">
        <v>1</v>
      </c>
      <c r="P556" s="92"/>
      <c r="Q556" s="92"/>
      <c r="R556" s="69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69"/>
      <c r="AF556" s="70"/>
      <c r="AG556" s="70">
        <v>1</v>
      </c>
      <c r="AH556" s="70"/>
      <c r="AI556" s="70"/>
      <c r="AJ556" s="70"/>
      <c r="AK556" s="70"/>
      <c r="AL556" s="70"/>
      <c r="AM556" s="70"/>
      <c r="AN556" s="70"/>
      <c r="AO556" s="70"/>
      <c r="AP556" s="78">
        <v>42</v>
      </c>
      <c r="AQ556" s="55">
        <f>VLOOKUP(E556,'[1]LopHocPhan'!C$2:F$1412,4,FALSE)</f>
        <v>0</v>
      </c>
      <c r="AR556" s="55"/>
      <c r="AS556" s="55"/>
      <c r="AT556" s="55"/>
      <c r="AU556" s="93">
        <f t="shared" si="51"/>
        <v>42</v>
      </c>
      <c r="AV556" s="94" t="s">
        <v>175</v>
      </c>
      <c r="AW556" s="55">
        <v>3</v>
      </c>
      <c r="AX556" s="93" t="s">
        <v>125</v>
      </c>
      <c r="AY556" s="72"/>
      <c r="AZ556" s="72"/>
      <c r="BA556" s="70"/>
      <c r="BB556" s="70"/>
      <c r="BC556" s="95" t="s">
        <v>119</v>
      </c>
      <c r="BD556" s="70" t="s">
        <v>464</v>
      </c>
      <c r="BE556" s="70"/>
      <c r="BF556" s="70"/>
      <c r="BG556" s="70" t="s">
        <v>93</v>
      </c>
      <c r="BH556" s="70" t="s">
        <v>185</v>
      </c>
      <c r="BI556" s="70"/>
      <c r="BJ556" s="70"/>
      <c r="BK556" s="72" t="s">
        <v>332</v>
      </c>
      <c r="BL556" s="72" t="s">
        <v>815</v>
      </c>
      <c r="BM556" s="49">
        <v>26</v>
      </c>
      <c r="BN556" s="60"/>
      <c r="BO556" s="61">
        <v>49</v>
      </c>
      <c r="BP556" s="61"/>
      <c r="BQ556" s="79"/>
      <c r="BR556" s="62"/>
      <c r="BS556" s="74"/>
      <c r="BT556" s="72" t="s">
        <v>333</v>
      </c>
      <c r="BV556" s="38"/>
    </row>
    <row r="557" spans="1:74" ht="18.75" customHeight="1">
      <c r="A557" s="46">
        <v>44</v>
      </c>
      <c r="B557" s="46">
        <v>1128</v>
      </c>
      <c r="C557" s="90" t="s">
        <v>813</v>
      </c>
      <c r="D557" s="49">
        <v>2</v>
      </c>
      <c r="E557" s="49" t="str">
        <f t="shared" si="47"/>
        <v>1353ENPR4411</v>
      </c>
      <c r="F557" s="49">
        <v>1353</v>
      </c>
      <c r="G557" s="85" t="s">
        <v>814</v>
      </c>
      <c r="H557" s="77" t="s">
        <v>66</v>
      </c>
      <c r="I557" s="69" t="s">
        <v>329</v>
      </c>
      <c r="J557" s="53"/>
      <c r="K557" s="53"/>
      <c r="L557" s="46"/>
      <c r="M557" s="69"/>
      <c r="N557" s="46"/>
      <c r="O557" s="46">
        <v>1</v>
      </c>
      <c r="P557" s="92"/>
      <c r="Q557" s="92"/>
      <c r="R557" s="69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69"/>
      <c r="AF557" s="70"/>
      <c r="AG557" s="70">
        <v>1</v>
      </c>
      <c r="AH557" s="70"/>
      <c r="AI557" s="70"/>
      <c r="AJ557" s="70"/>
      <c r="AK557" s="70"/>
      <c r="AL557" s="70"/>
      <c r="AM557" s="70"/>
      <c r="AN557" s="70"/>
      <c r="AO557" s="70"/>
      <c r="AP557" s="78">
        <v>42</v>
      </c>
      <c r="AQ557" s="55">
        <f>VLOOKUP(E557,'[1]LopHocPhan'!C$2:F$1412,4,FALSE)</f>
        <v>0</v>
      </c>
      <c r="AR557" s="55"/>
      <c r="AS557" s="55"/>
      <c r="AT557" s="55"/>
      <c r="AU557" s="93">
        <f t="shared" si="51"/>
        <v>42</v>
      </c>
      <c r="AV557" s="94" t="s">
        <v>175</v>
      </c>
      <c r="AW557" s="55">
        <v>3</v>
      </c>
      <c r="AX557" s="93" t="s">
        <v>86</v>
      </c>
      <c r="AY557" s="72"/>
      <c r="AZ557" s="72"/>
      <c r="BA557" s="70"/>
      <c r="BB557" s="70"/>
      <c r="BC557" s="95" t="s">
        <v>119</v>
      </c>
      <c r="BD557" s="70" t="s">
        <v>313</v>
      </c>
      <c r="BE557" s="70"/>
      <c r="BF557" s="70"/>
      <c r="BG557" s="70" t="s">
        <v>93</v>
      </c>
      <c r="BH557" s="70" t="s">
        <v>180</v>
      </c>
      <c r="BI557" s="70"/>
      <c r="BJ557" s="70"/>
      <c r="BK557" s="72" t="s">
        <v>332</v>
      </c>
      <c r="BL557" s="72" t="s">
        <v>815</v>
      </c>
      <c r="BM557" s="49">
        <v>26</v>
      </c>
      <c r="BN557" s="60"/>
      <c r="BO557" s="61">
        <v>49</v>
      </c>
      <c r="BP557" s="61"/>
      <c r="BQ557" s="79"/>
      <c r="BR557" s="62"/>
      <c r="BS557" s="74"/>
      <c r="BT557" s="72" t="s">
        <v>333</v>
      </c>
      <c r="BV557" s="38"/>
    </row>
    <row r="558" spans="1:74" ht="18.75" customHeight="1">
      <c r="A558" s="46">
        <v>45</v>
      </c>
      <c r="B558" s="46">
        <v>1129</v>
      </c>
      <c r="C558" s="90" t="s">
        <v>813</v>
      </c>
      <c r="D558" s="49">
        <v>2</v>
      </c>
      <c r="E558" s="49" t="str">
        <f t="shared" si="47"/>
        <v>1354ENPR4411</v>
      </c>
      <c r="F558" s="49">
        <v>1354</v>
      </c>
      <c r="G558" s="85" t="s">
        <v>814</v>
      </c>
      <c r="H558" s="77" t="s">
        <v>66</v>
      </c>
      <c r="I558" s="69" t="s">
        <v>329</v>
      </c>
      <c r="J558" s="53"/>
      <c r="K558" s="53"/>
      <c r="L558" s="46"/>
      <c r="M558" s="69"/>
      <c r="N558" s="46"/>
      <c r="O558" s="46">
        <v>1</v>
      </c>
      <c r="P558" s="92"/>
      <c r="Q558" s="92"/>
      <c r="R558" s="69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69"/>
      <c r="AF558" s="70"/>
      <c r="AG558" s="70">
        <v>1</v>
      </c>
      <c r="AH558" s="70"/>
      <c r="AI558" s="70"/>
      <c r="AJ558" s="70"/>
      <c r="AK558" s="70"/>
      <c r="AL558" s="70"/>
      <c r="AM558" s="70"/>
      <c r="AN558" s="70"/>
      <c r="AO558" s="70"/>
      <c r="AP558" s="78">
        <v>42</v>
      </c>
      <c r="AQ558" s="55">
        <f>VLOOKUP(E558,'[1]LopHocPhan'!C$2:F$1412,4,FALSE)</f>
        <v>0</v>
      </c>
      <c r="AR558" s="55"/>
      <c r="AS558" s="55"/>
      <c r="AT558" s="55"/>
      <c r="AU558" s="93">
        <f t="shared" si="51"/>
        <v>42</v>
      </c>
      <c r="AV558" s="94" t="s">
        <v>175</v>
      </c>
      <c r="AW558" s="55">
        <v>3</v>
      </c>
      <c r="AX558" s="93" t="s">
        <v>94</v>
      </c>
      <c r="AY558" s="72"/>
      <c r="AZ558" s="72"/>
      <c r="BA558" s="70"/>
      <c r="BB558" s="70"/>
      <c r="BC558" s="95" t="s">
        <v>119</v>
      </c>
      <c r="BD558" s="70" t="s">
        <v>465</v>
      </c>
      <c r="BE558" s="70"/>
      <c r="BF558" s="70"/>
      <c r="BG558" s="70" t="s">
        <v>93</v>
      </c>
      <c r="BH558" s="70" t="s">
        <v>184</v>
      </c>
      <c r="BI558" s="70"/>
      <c r="BJ558" s="70"/>
      <c r="BK558" s="72" t="s">
        <v>332</v>
      </c>
      <c r="BL558" s="72" t="s">
        <v>815</v>
      </c>
      <c r="BM558" s="49">
        <v>26</v>
      </c>
      <c r="BN558" s="60"/>
      <c r="BO558" s="61">
        <v>49</v>
      </c>
      <c r="BP558" s="61"/>
      <c r="BQ558" s="79"/>
      <c r="BR558" s="62"/>
      <c r="BS558" s="74"/>
      <c r="BT558" s="72" t="s">
        <v>333</v>
      </c>
      <c r="BV558" s="38"/>
    </row>
    <row r="559" spans="1:74" ht="18.75" customHeight="1">
      <c r="A559" s="46">
        <v>46</v>
      </c>
      <c r="B559" s="46">
        <v>1130</v>
      </c>
      <c r="C559" s="90" t="s">
        <v>813</v>
      </c>
      <c r="D559" s="49">
        <v>2</v>
      </c>
      <c r="E559" s="49" t="str">
        <f t="shared" si="47"/>
        <v>1355ENPR4411</v>
      </c>
      <c r="F559" s="49">
        <v>1355</v>
      </c>
      <c r="G559" s="85" t="s">
        <v>814</v>
      </c>
      <c r="H559" s="77" t="s">
        <v>66</v>
      </c>
      <c r="I559" s="69" t="s">
        <v>329</v>
      </c>
      <c r="J559" s="53"/>
      <c r="K559" s="53"/>
      <c r="L559" s="46"/>
      <c r="M559" s="69"/>
      <c r="N559" s="46"/>
      <c r="O559" s="46">
        <v>1</v>
      </c>
      <c r="P559" s="92"/>
      <c r="Q559" s="92"/>
      <c r="R559" s="69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69"/>
      <c r="AF559" s="70"/>
      <c r="AG559" s="70">
        <v>1</v>
      </c>
      <c r="AH559" s="70"/>
      <c r="AI559" s="70"/>
      <c r="AJ559" s="70"/>
      <c r="AK559" s="70"/>
      <c r="AL559" s="70"/>
      <c r="AM559" s="70"/>
      <c r="AN559" s="70"/>
      <c r="AO559" s="70"/>
      <c r="AP559" s="78">
        <v>42</v>
      </c>
      <c r="AQ559" s="55">
        <f>VLOOKUP(E559,'[1]LopHocPhan'!C$2:F$1412,4,FALSE)</f>
        <v>0</v>
      </c>
      <c r="AR559" s="55"/>
      <c r="AS559" s="55"/>
      <c r="AT559" s="55"/>
      <c r="AU559" s="93">
        <f t="shared" si="51"/>
        <v>42</v>
      </c>
      <c r="AV559" s="94" t="s">
        <v>175</v>
      </c>
      <c r="AW559" s="55">
        <v>3</v>
      </c>
      <c r="AX559" s="93" t="s">
        <v>99</v>
      </c>
      <c r="AY559" s="72"/>
      <c r="AZ559" s="72"/>
      <c r="BA559" s="70"/>
      <c r="BB559" s="70"/>
      <c r="BC559" s="95" t="s">
        <v>119</v>
      </c>
      <c r="BD559" s="70" t="s">
        <v>189</v>
      </c>
      <c r="BE559" s="70"/>
      <c r="BF559" s="70"/>
      <c r="BG559" s="70" t="s">
        <v>93</v>
      </c>
      <c r="BH559" s="70" t="s">
        <v>187</v>
      </c>
      <c r="BI559" s="70"/>
      <c r="BJ559" s="70"/>
      <c r="BK559" s="72" t="s">
        <v>332</v>
      </c>
      <c r="BL559" s="72" t="s">
        <v>815</v>
      </c>
      <c r="BM559" s="49">
        <v>26</v>
      </c>
      <c r="BN559" s="60"/>
      <c r="BO559" s="61">
        <v>49</v>
      </c>
      <c r="BP559" s="61"/>
      <c r="BQ559" s="79"/>
      <c r="BR559" s="62"/>
      <c r="BS559" s="74"/>
      <c r="BT559" s="72" t="s">
        <v>333</v>
      </c>
      <c r="BV559" s="38"/>
    </row>
    <row r="560" spans="1:74" ht="18.75" customHeight="1">
      <c r="A560" s="46">
        <v>47</v>
      </c>
      <c r="B560" s="46">
        <v>1131</v>
      </c>
      <c r="C560" s="90" t="s">
        <v>813</v>
      </c>
      <c r="D560" s="49">
        <v>2</v>
      </c>
      <c r="E560" s="49" t="str">
        <f t="shared" si="47"/>
        <v>1356ENPR4411</v>
      </c>
      <c r="F560" s="49">
        <v>1356</v>
      </c>
      <c r="G560" s="85" t="s">
        <v>814</v>
      </c>
      <c r="H560" s="77" t="s">
        <v>66</v>
      </c>
      <c r="I560" s="69" t="s">
        <v>329</v>
      </c>
      <c r="J560" s="53"/>
      <c r="K560" s="53"/>
      <c r="L560" s="46"/>
      <c r="M560" s="69"/>
      <c r="N560" s="46"/>
      <c r="O560" s="46">
        <v>1</v>
      </c>
      <c r="P560" s="92"/>
      <c r="Q560" s="92"/>
      <c r="R560" s="69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69"/>
      <c r="AF560" s="70"/>
      <c r="AG560" s="70">
        <v>1</v>
      </c>
      <c r="AH560" s="70"/>
      <c r="AI560" s="70"/>
      <c r="AJ560" s="70"/>
      <c r="AK560" s="70"/>
      <c r="AL560" s="70"/>
      <c r="AM560" s="70"/>
      <c r="AN560" s="70"/>
      <c r="AO560" s="70"/>
      <c r="AP560" s="78">
        <v>42</v>
      </c>
      <c r="AQ560" s="55">
        <f>VLOOKUP(E560,'[1]LopHocPhan'!C$2:F$1412,4,FALSE)</f>
        <v>0</v>
      </c>
      <c r="AR560" s="55"/>
      <c r="AS560" s="55"/>
      <c r="AT560" s="55"/>
      <c r="AU560" s="93">
        <f t="shared" si="51"/>
        <v>42</v>
      </c>
      <c r="AV560" s="94" t="s">
        <v>175</v>
      </c>
      <c r="AW560" s="55">
        <v>3</v>
      </c>
      <c r="AX560" s="93" t="s">
        <v>104</v>
      </c>
      <c r="AY560" s="72"/>
      <c r="AZ560" s="72"/>
      <c r="BA560" s="70"/>
      <c r="BB560" s="70"/>
      <c r="BC560" s="95" t="s">
        <v>119</v>
      </c>
      <c r="BD560" s="70" t="s">
        <v>282</v>
      </c>
      <c r="BE560" s="70"/>
      <c r="BF560" s="70"/>
      <c r="BG560" s="70" t="s">
        <v>93</v>
      </c>
      <c r="BH560" s="70" t="s">
        <v>463</v>
      </c>
      <c r="BI560" s="70"/>
      <c r="BJ560" s="70"/>
      <c r="BK560" s="72" t="s">
        <v>332</v>
      </c>
      <c r="BL560" s="72" t="s">
        <v>815</v>
      </c>
      <c r="BM560" s="49">
        <v>26</v>
      </c>
      <c r="BN560" s="60"/>
      <c r="BO560" s="61">
        <v>49</v>
      </c>
      <c r="BP560" s="61"/>
      <c r="BQ560" s="79"/>
      <c r="BR560" s="62"/>
      <c r="BS560" s="74"/>
      <c r="BT560" s="72" t="s">
        <v>333</v>
      </c>
      <c r="BV560" s="38"/>
    </row>
    <row r="561" spans="1:74" ht="18.75" customHeight="1">
      <c r="A561" s="46">
        <v>48</v>
      </c>
      <c r="B561" s="46">
        <v>1132</v>
      </c>
      <c r="C561" s="90" t="s">
        <v>816</v>
      </c>
      <c r="D561" s="49">
        <v>2</v>
      </c>
      <c r="E561" s="49" t="str">
        <f t="shared" si="47"/>
        <v>1351ENPR4511</v>
      </c>
      <c r="F561" s="49">
        <v>1351</v>
      </c>
      <c r="G561" s="85" t="s">
        <v>817</v>
      </c>
      <c r="H561" s="77" t="s">
        <v>66</v>
      </c>
      <c r="I561" s="69" t="s">
        <v>329</v>
      </c>
      <c r="J561" s="53"/>
      <c r="K561" s="53"/>
      <c r="L561" s="46"/>
      <c r="M561" s="69"/>
      <c r="N561" s="46"/>
      <c r="O561" s="46">
        <v>1</v>
      </c>
      <c r="P561" s="92"/>
      <c r="Q561" s="92"/>
      <c r="R561" s="69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69"/>
      <c r="AF561" s="70"/>
      <c r="AG561" s="70">
        <v>1</v>
      </c>
      <c r="AH561" s="70"/>
      <c r="AI561" s="70"/>
      <c r="AJ561" s="70"/>
      <c r="AK561" s="70"/>
      <c r="AL561" s="70"/>
      <c r="AM561" s="70"/>
      <c r="AN561" s="70"/>
      <c r="AO561" s="70"/>
      <c r="AP561" s="78">
        <v>42</v>
      </c>
      <c r="AQ561" s="55">
        <f>VLOOKUP(E561,'[1]LopHocPhan'!C$2:F$1412,4,FALSE)</f>
        <v>0</v>
      </c>
      <c r="AR561" s="55"/>
      <c r="AS561" s="55"/>
      <c r="AT561" s="55"/>
      <c r="AU561" s="93">
        <f t="shared" si="51"/>
        <v>42</v>
      </c>
      <c r="AV561" s="94" t="s">
        <v>556</v>
      </c>
      <c r="AW561" s="55">
        <v>3</v>
      </c>
      <c r="AX561" s="93" t="s">
        <v>118</v>
      </c>
      <c r="AY561" s="72"/>
      <c r="AZ561" s="72"/>
      <c r="BA561" s="70"/>
      <c r="BB561" s="70"/>
      <c r="BC561" s="95" t="s">
        <v>119</v>
      </c>
      <c r="BD561" s="70" t="s">
        <v>482</v>
      </c>
      <c r="BE561" s="70"/>
      <c r="BF561" s="70"/>
      <c r="BG561" s="70" t="s">
        <v>93</v>
      </c>
      <c r="BH561" s="70" t="s">
        <v>181</v>
      </c>
      <c r="BI561" s="70"/>
      <c r="BJ561" s="70"/>
      <c r="BK561" s="72" t="s">
        <v>395</v>
      </c>
      <c r="BL561" s="72" t="s">
        <v>552</v>
      </c>
      <c r="BM561" s="49">
        <v>26</v>
      </c>
      <c r="BN561" s="60" t="s">
        <v>321</v>
      </c>
      <c r="BO561" s="61">
        <v>49</v>
      </c>
      <c r="BP561" s="61"/>
      <c r="BQ561" s="79"/>
      <c r="BR561" s="62"/>
      <c r="BS561" s="74"/>
      <c r="BT561" s="72" t="s">
        <v>328</v>
      </c>
      <c r="BV561" s="38"/>
    </row>
    <row r="562" spans="1:74" ht="18.75" customHeight="1">
      <c r="A562" s="46">
        <v>49</v>
      </c>
      <c r="B562" s="46">
        <v>1133</v>
      </c>
      <c r="C562" s="90" t="s">
        <v>816</v>
      </c>
      <c r="D562" s="49">
        <v>2</v>
      </c>
      <c r="E562" s="49" t="str">
        <f t="shared" si="47"/>
        <v>1352ENPR4511</v>
      </c>
      <c r="F562" s="49">
        <v>1352</v>
      </c>
      <c r="G562" s="85" t="s">
        <v>817</v>
      </c>
      <c r="H562" s="77" t="s">
        <v>66</v>
      </c>
      <c r="I562" s="69" t="s">
        <v>329</v>
      </c>
      <c r="J562" s="53"/>
      <c r="K562" s="53"/>
      <c r="L562" s="46"/>
      <c r="M562" s="69"/>
      <c r="N562" s="46"/>
      <c r="O562" s="46">
        <v>1</v>
      </c>
      <c r="P562" s="92"/>
      <c r="Q562" s="92"/>
      <c r="R562" s="69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69"/>
      <c r="AF562" s="70"/>
      <c r="AG562" s="70">
        <v>1</v>
      </c>
      <c r="AH562" s="70"/>
      <c r="AI562" s="70"/>
      <c r="AJ562" s="70"/>
      <c r="AK562" s="70"/>
      <c r="AL562" s="70"/>
      <c r="AM562" s="70"/>
      <c r="AN562" s="70"/>
      <c r="AO562" s="70"/>
      <c r="AP562" s="78">
        <v>42</v>
      </c>
      <c r="AQ562" s="55">
        <f>VLOOKUP(E562,'[1]LopHocPhan'!C$2:F$1412,4,FALSE)</f>
        <v>0</v>
      </c>
      <c r="AR562" s="55"/>
      <c r="AS562" s="55"/>
      <c r="AT562" s="55"/>
      <c r="AU562" s="93">
        <f t="shared" si="51"/>
        <v>42</v>
      </c>
      <c r="AV562" s="94" t="s">
        <v>556</v>
      </c>
      <c r="AW562" s="55">
        <v>3</v>
      </c>
      <c r="AX562" s="93" t="s">
        <v>174</v>
      </c>
      <c r="AY562" s="72"/>
      <c r="AZ562" s="72"/>
      <c r="BA562" s="70"/>
      <c r="BB562" s="70"/>
      <c r="BC562" s="95" t="s">
        <v>119</v>
      </c>
      <c r="BD562" s="70" t="s">
        <v>464</v>
      </c>
      <c r="BE562" s="70"/>
      <c r="BF562" s="70"/>
      <c r="BG562" s="70" t="s">
        <v>93</v>
      </c>
      <c r="BH562" s="70" t="s">
        <v>185</v>
      </c>
      <c r="BI562" s="70"/>
      <c r="BJ562" s="70"/>
      <c r="BK562" s="72" t="s">
        <v>395</v>
      </c>
      <c r="BL562" s="72" t="s">
        <v>552</v>
      </c>
      <c r="BM562" s="49">
        <v>26</v>
      </c>
      <c r="BN562" s="60" t="s">
        <v>321</v>
      </c>
      <c r="BO562" s="61">
        <v>49</v>
      </c>
      <c r="BP562" s="61"/>
      <c r="BQ562" s="79"/>
      <c r="BR562" s="62"/>
      <c r="BS562" s="74"/>
      <c r="BT562" s="72" t="s">
        <v>328</v>
      </c>
      <c r="BV562" s="38"/>
    </row>
    <row r="563" spans="1:74" ht="18.75" customHeight="1">
      <c r="A563" s="46">
        <v>50</v>
      </c>
      <c r="B563" s="46">
        <v>1134</v>
      </c>
      <c r="C563" s="90" t="s">
        <v>816</v>
      </c>
      <c r="D563" s="49">
        <v>2</v>
      </c>
      <c r="E563" s="49" t="str">
        <f t="shared" si="47"/>
        <v>1353ENPR4511</v>
      </c>
      <c r="F563" s="49">
        <v>1353</v>
      </c>
      <c r="G563" s="85" t="s">
        <v>817</v>
      </c>
      <c r="H563" s="77" t="s">
        <v>66</v>
      </c>
      <c r="I563" s="69" t="s">
        <v>329</v>
      </c>
      <c r="J563" s="53"/>
      <c r="K563" s="53"/>
      <c r="L563" s="46"/>
      <c r="M563" s="69"/>
      <c r="N563" s="46"/>
      <c r="O563" s="46">
        <v>1</v>
      </c>
      <c r="P563" s="92"/>
      <c r="Q563" s="92"/>
      <c r="R563" s="69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69"/>
      <c r="AF563" s="70"/>
      <c r="AG563" s="70">
        <v>1</v>
      </c>
      <c r="AH563" s="70"/>
      <c r="AI563" s="70"/>
      <c r="AJ563" s="70"/>
      <c r="AK563" s="70"/>
      <c r="AL563" s="70"/>
      <c r="AM563" s="70"/>
      <c r="AN563" s="70"/>
      <c r="AO563" s="70"/>
      <c r="AP563" s="78">
        <v>42</v>
      </c>
      <c r="AQ563" s="55">
        <f>VLOOKUP(E563,'[1]LopHocPhan'!C$2:F$1412,4,FALSE)</f>
        <v>0</v>
      </c>
      <c r="AR563" s="55"/>
      <c r="AS563" s="55"/>
      <c r="AT563" s="55"/>
      <c r="AU563" s="93">
        <f t="shared" si="51"/>
        <v>42</v>
      </c>
      <c r="AV563" s="94" t="s">
        <v>556</v>
      </c>
      <c r="AW563" s="55">
        <v>3</v>
      </c>
      <c r="AX563" s="93" t="s">
        <v>72</v>
      </c>
      <c r="AY563" s="72"/>
      <c r="AZ563" s="72"/>
      <c r="BA563" s="70"/>
      <c r="BB563" s="70"/>
      <c r="BC563" s="95" t="s">
        <v>119</v>
      </c>
      <c r="BD563" s="70" t="s">
        <v>313</v>
      </c>
      <c r="BE563" s="70"/>
      <c r="BF563" s="70"/>
      <c r="BG563" s="70" t="s">
        <v>93</v>
      </c>
      <c r="BH563" s="70" t="s">
        <v>180</v>
      </c>
      <c r="BI563" s="70"/>
      <c r="BJ563" s="70"/>
      <c r="BK563" s="72" t="s">
        <v>395</v>
      </c>
      <c r="BL563" s="72" t="s">
        <v>552</v>
      </c>
      <c r="BM563" s="49">
        <v>26</v>
      </c>
      <c r="BN563" s="60" t="s">
        <v>321</v>
      </c>
      <c r="BO563" s="61">
        <v>49</v>
      </c>
      <c r="BP563" s="61"/>
      <c r="BQ563" s="79"/>
      <c r="BR563" s="62"/>
      <c r="BS563" s="74"/>
      <c r="BT563" s="72" t="s">
        <v>328</v>
      </c>
      <c r="BV563" s="38"/>
    </row>
    <row r="564" spans="1:74" ht="18.75" customHeight="1">
      <c r="A564" s="46">
        <v>51</v>
      </c>
      <c r="B564" s="46">
        <v>1135</v>
      </c>
      <c r="C564" s="90" t="s">
        <v>816</v>
      </c>
      <c r="D564" s="49">
        <v>2</v>
      </c>
      <c r="E564" s="49" t="str">
        <f t="shared" si="47"/>
        <v>1354ENPR4511</v>
      </c>
      <c r="F564" s="49">
        <v>1354</v>
      </c>
      <c r="G564" s="85" t="s">
        <v>817</v>
      </c>
      <c r="H564" s="77" t="s">
        <v>66</v>
      </c>
      <c r="I564" s="69" t="s">
        <v>329</v>
      </c>
      <c r="J564" s="53"/>
      <c r="K564" s="53"/>
      <c r="L564" s="46"/>
      <c r="M564" s="69"/>
      <c r="N564" s="46"/>
      <c r="O564" s="46">
        <v>1</v>
      </c>
      <c r="P564" s="92"/>
      <c r="Q564" s="92"/>
      <c r="R564" s="69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69"/>
      <c r="AF564" s="70"/>
      <c r="AG564" s="70">
        <v>1</v>
      </c>
      <c r="AH564" s="70"/>
      <c r="AI564" s="70"/>
      <c r="AJ564" s="70"/>
      <c r="AK564" s="70"/>
      <c r="AL564" s="70"/>
      <c r="AM564" s="70"/>
      <c r="AN564" s="70"/>
      <c r="AO564" s="70"/>
      <c r="AP564" s="78">
        <v>42</v>
      </c>
      <c r="AQ564" s="55">
        <f>VLOOKUP(E564,'[1]LopHocPhan'!C$2:F$1412,4,FALSE)</f>
        <v>0</v>
      </c>
      <c r="AR564" s="55"/>
      <c r="AS564" s="55"/>
      <c r="AT564" s="55"/>
      <c r="AU564" s="93">
        <f t="shared" si="51"/>
        <v>42</v>
      </c>
      <c r="AV564" s="94" t="s">
        <v>556</v>
      </c>
      <c r="AW564" s="55">
        <v>3</v>
      </c>
      <c r="AX564" s="93" t="s">
        <v>79</v>
      </c>
      <c r="AY564" s="72"/>
      <c r="AZ564" s="72"/>
      <c r="BA564" s="70"/>
      <c r="BB564" s="70"/>
      <c r="BC564" s="95" t="s">
        <v>119</v>
      </c>
      <c r="BD564" s="70" t="s">
        <v>465</v>
      </c>
      <c r="BE564" s="70"/>
      <c r="BF564" s="70"/>
      <c r="BG564" s="70" t="s">
        <v>93</v>
      </c>
      <c r="BH564" s="70" t="s">
        <v>184</v>
      </c>
      <c r="BI564" s="70"/>
      <c r="BJ564" s="70"/>
      <c r="BK564" s="72" t="s">
        <v>395</v>
      </c>
      <c r="BL564" s="72" t="s">
        <v>552</v>
      </c>
      <c r="BM564" s="49">
        <v>26</v>
      </c>
      <c r="BN564" s="60" t="s">
        <v>321</v>
      </c>
      <c r="BO564" s="61">
        <v>49</v>
      </c>
      <c r="BP564" s="61"/>
      <c r="BQ564" s="79"/>
      <c r="BR564" s="62"/>
      <c r="BS564" s="74"/>
      <c r="BT564" s="72" t="s">
        <v>328</v>
      </c>
      <c r="BV564" s="38"/>
    </row>
    <row r="565" spans="1:74" ht="18.75" customHeight="1">
      <c r="A565" s="46">
        <v>52</v>
      </c>
      <c r="B565" s="46">
        <v>1136</v>
      </c>
      <c r="C565" s="90" t="s">
        <v>816</v>
      </c>
      <c r="D565" s="49">
        <v>2</v>
      </c>
      <c r="E565" s="49" t="str">
        <f t="shared" si="47"/>
        <v>1355ENPR4511</v>
      </c>
      <c r="F565" s="49">
        <v>1355</v>
      </c>
      <c r="G565" s="85" t="s">
        <v>817</v>
      </c>
      <c r="H565" s="77" t="s">
        <v>66</v>
      </c>
      <c r="I565" s="69" t="s">
        <v>329</v>
      </c>
      <c r="J565" s="53"/>
      <c r="K565" s="53"/>
      <c r="L565" s="46"/>
      <c r="M565" s="69"/>
      <c r="N565" s="46"/>
      <c r="O565" s="46">
        <v>1</v>
      </c>
      <c r="P565" s="92"/>
      <c r="Q565" s="92"/>
      <c r="R565" s="69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69"/>
      <c r="AF565" s="70"/>
      <c r="AG565" s="70">
        <v>1</v>
      </c>
      <c r="AH565" s="70"/>
      <c r="AI565" s="70"/>
      <c r="AJ565" s="70"/>
      <c r="AK565" s="70"/>
      <c r="AL565" s="70"/>
      <c r="AM565" s="70"/>
      <c r="AN565" s="70"/>
      <c r="AO565" s="70"/>
      <c r="AP565" s="78">
        <v>42</v>
      </c>
      <c r="AQ565" s="55">
        <f>VLOOKUP(E565,'[1]LopHocPhan'!C$2:F$1412,4,FALSE)</f>
        <v>0</v>
      </c>
      <c r="AR565" s="55"/>
      <c r="AS565" s="55"/>
      <c r="AT565" s="55"/>
      <c r="AU565" s="93">
        <f t="shared" si="51"/>
        <v>42</v>
      </c>
      <c r="AV565" s="94" t="s">
        <v>556</v>
      </c>
      <c r="AW565" s="55">
        <v>3</v>
      </c>
      <c r="AX565" s="93" t="s">
        <v>82</v>
      </c>
      <c r="AY565" s="72"/>
      <c r="AZ565" s="72"/>
      <c r="BA565" s="70"/>
      <c r="BB565" s="70"/>
      <c r="BC565" s="95" t="s">
        <v>119</v>
      </c>
      <c r="BD565" s="70" t="s">
        <v>189</v>
      </c>
      <c r="BE565" s="70"/>
      <c r="BF565" s="70"/>
      <c r="BG565" s="70" t="s">
        <v>93</v>
      </c>
      <c r="BH565" s="70" t="s">
        <v>187</v>
      </c>
      <c r="BI565" s="70"/>
      <c r="BJ565" s="70"/>
      <c r="BK565" s="72" t="s">
        <v>395</v>
      </c>
      <c r="BL565" s="72" t="s">
        <v>552</v>
      </c>
      <c r="BM565" s="49">
        <v>26</v>
      </c>
      <c r="BN565" s="60" t="s">
        <v>321</v>
      </c>
      <c r="BO565" s="61">
        <v>49</v>
      </c>
      <c r="BP565" s="61"/>
      <c r="BQ565" s="79"/>
      <c r="BR565" s="62"/>
      <c r="BS565" s="74"/>
      <c r="BT565" s="72" t="s">
        <v>328</v>
      </c>
      <c r="BV565" s="38"/>
    </row>
    <row r="566" spans="1:74" ht="18.75" customHeight="1">
      <c r="A566" s="46">
        <v>53</v>
      </c>
      <c r="B566" s="46">
        <v>1137</v>
      </c>
      <c r="C566" s="90" t="s">
        <v>816</v>
      </c>
      <c r="D566" s="49">
        <v>2</v>
      </c>
      <c r="E566" s="49" t="str">
        <f t="shared" si="47"/>
        <v>1356ENPR4511</v>
      </c>
      <c r="F566" s="49">
        <v>1356</v>
      </c>
      <c r="G566" s="85" t="s">
        <v>817</v>
      </c>
      <c r="H566" s="77" t="s">
        <v>66</v>
      </c>
      <c r="I566" s="69" t="s">
        <v>329</v>
      </c>
      <c r="J566" s="53"/>
      <c r="K566" s="53"/>
      <c r="L566" s="46"/>
      <c r="M566" s="69"/>
      <c r="N566" s="46"/>
      <c r="O566" s="46">
        <v>1</v>
      </c>
      <c r="P566" s="92"/>
      <c r="Q566" s="92"/>
      <c r="R566" s="69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69"/>
      <c r="AF566" s="70"/>
      <c r="AG566" s="70">
        <v>1</v>
      </c>
      <c r="AH566" s="70"/>
      <c r="AI566" s="70"/>
      <c r="AJ566" s="70"/>
      <c r="AK566" s="70"/>
      <c r="AL566" s="70"/>
      <c r="AM566" s="70"/>
      <c r="AN566" s="70"/>
      <c r="AO566" s="70"/>
      <c r="AP566" s="78">
        <v>42</v>
      </c>
      <c r="AQ566" s="55">
        <f>VLOOKUP(E566,'[1]LopHocPhan'!C$2:F$1412,4,FALSE)</f>
        <v>0</v>
      </c>
      <c r="AR566" s="55"/>
      <c r="AS566" s="55"/>
      <c r="AT566" s="55"/>
      <c r="AU566" s="93">
        <f t="shared" si="51"/>
        <v>42</v>
      </c>
      <c r="AV566" s="94" t="s">
        <v>556</v>
      </c>
      <c r="AW566" s="55">
        <v>3</v>
      </c>
      <c r="AX566" s="93" t="s">
        <v>250</v>
      </c>
      <c r="AY566" s="72"/>
      <c r="AZ566" s="72"/>
      <c r="BA566" s="70"/>
      <c r="BB566" s="70"/>
      <c r="BC566" s="95" t="s">
        <v>119</v>
      </c>
      <c r="BD566" s="70" t="s">
        <v>282</v>
      </c>
      <c r="BE566" s="70"/>
      <c r="BF566" s="70"/>
      <c r="BG566" s="70" t="s">
        <v>93</v>
      </c>
      <c r="BH566" s="70" t="s">
        <v>463</v>
      </c>
      <c r="BI566" s="70"/>
      <c r="BJ566" s="70"/>
      <c r="BK566" s="72" t="s">
        <v>395</v>
      </c>
      <c r="BL566" s="72" t="s">
        <v>552</v>
      </c>
      <c r="BM566" s="49">
        <v>26</v>
      </c>
      <c r="BN566" s="60" t="s">
        <v>321</v>
      </c>
      <c r="BO566" s="61">
        <v>49</v>
      </c>
      <c r="BP566" s="61"/>
      <c r="BQ566" s="79"/>
      <c r="BR566" s="62"/>
      <c r="BS566" s="74"/>
      <c r="BT566" s="72" t="s">
        <v>328</v>
      </c>
      <c r="BV566" s="38"/>
    </row>
    <row r="567" spans="1:74" ht="18.75" customHeight="1">
      <c r="A567" s="46">
        <v>54</v>
      </c>
      <c r="B567" s="46">
        <v>1250</v>
      </c>
      <c r="C567" s="68" t="s">
        <v>818</v>
      </c>
      <c r="D567" s="49">
        <v>2</v>
      </c>
      <c r="E567" s="49" t="str">
        <f t="shared" si="47"/>
        <v>1351ENPR4212</v>
      </c>
      <c r="F567" s="84">
        <v>1351</v>
      </c>
      <c r="G567" s="85" t="s">
        <v>819</v>
      </c>
      <c r="H567" s="77" t="s">
        <v>66</v>
      </c>
      <c r="I567" s="70" t="s">
        <v>401</v>
      </c>
      <c r="J567" s="53"/>
      <c r="K567" s="53"/>
      <c r="L567" s="46"/>
      <c r="M567" s="69"/>
      <c r="N567" s="46"/>
      <c r="O567" s="46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69"/>
      <c r="AF567" s="70"/>
      <c r="AG567" s="70"/>
      <c r="AH567" s="70"/>
      <c r="AI567" s="70"/>
      <c r="AJ567" s="70"/>
      <c r="AK567" s="70"/>
      <c r="AL567" s="70"/>
      <c r="AM567" s="70">
        <v>1</v>
      </c>
      <c r="AN567" s="70"/>
      <c r="AO567" s="70"/>
      <c r="AP567" s="78">
        <v>55</v>
      </c>
      <c r="AQ567" s="55">
        <f>VLOOKUP(E567,'[1]LopHocPhan'!C$2:F$1412,4,FALSE)</f>
        <v>55</v>
      </c>
      <c r="AR567" s="55"/>
      <c r="AS567" s="55" t="s">
        <v>820</v>
      </c>
      <c r="AT567" s="55"/>
      <c r="AU567" s="55">
        <v>40</v>
      </c>
      <c r="AV567" s="57" t="s">
        <v>84</v>
      </c>
      <c r="AW567" s="55">
        <v>2</v>
      </c>
      <c r="AX567" s="55" t="s">
        <v>135</v>
      </c>
      <c r="AY567" s="58"/>
      <c r="AZ567" s="72"/>
      <c r="BA567" s="70"/>
      <c r="BB567" s="70"/>
      <c r="BC567" s="70" t="s">
        <v>71</v>
      </c>
      <c r="BD567" s="70" t="s">
        <v>367</v>
      </c>
      <c r="BE567" s="70"/>
      <c r="BF567" s="70"/>
      <c r="BG567" s="70"/>
      <c r="BH567" s="70"/>
      <c r="BI567" s="70"/>
      <c r="BJ567" s="70"/>
      <c r="BK567" s="72" t="s">
        <v>73</v>
      </c>
      <c r="BL567" s="58" t="s">
        <v>87</v>
      </c>
      <c r="BM567" s="49">
        <v>26</v>
      </c>
      <c r="BN567" s="60"/>
      <c r="BO567" s="61">
        <v>16</v>
      </c>
      <c r="BP567" s="61"/>
      <c r="BQ567" s="79"/>
      <c r="BR567" s="62"/>
      <c r="BS567" s="74"/>
      <c r="BT567" s="72" t="s">
        <v>75</v>
      </c>
      <c r="BV567" s="38"/>
    </row>
    <row r="568" spans="1:74" ht="18.75" customHeight="1">
      <c r="A568" s="46">
        <v>55</v>
      </c>
      <c r="B568" s="46">
        <v>1251</v>
      </c>
      <c r="C568" s="68" t="s">
        <v>818</v>
      </c>
      <c r="D568" s="49">
        <v>2</v>
      </c>
      <c r="E568" s="49" t="str">
        <f t="shared" si="47"/>
        <v>1352ENPR4212</v>
      </c>
      <c r="F568" s="84">
        <v>1352</v>
      </c>
      <c r="G568" s="85" t="s">
        <v>819</v>
      </c>
      <c r="H568" s="77" t="s">
        <v>66</v>
      </c>
      <c r="I568" s="70" t="s">
        <v>401</v>
      </c>
      <c r="J568" s="53"/>
      <c r="K568" s="53"/>
      <c r="L568" s="46"/>
      <c r="M568" s="69"/>
      <c r="N568" s="46"/>
      <c r="O568" s="46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69"/>
      <c r="AF568" s="70"/>
      <c r="AG568" s="70"/>
      <c r="AH568" s="70"/>
      <c r="AI568" s="70"/>
      <c r="AJ568" s="70"/>
      <c r="AK568" s="70"/>
      <c r="AL568" s="70"/>
      <c r="AM568" s="70">
        <v>1</v>
      </c>
      <c r="AN568" s="70"/>
      <c r="AO568" s="70"/>
      <c r="AP568" s="78">
        <v>55</v>
      </c>
      <c r="AQ568" s="55">
        <f>VLOOKUP(E568,'[1]LopHocPhan'!C$2:F$1412,4,FALSE)</f>
        <v>24</v>
      </c>
      <c r="AR568" s="55"/>
      <c r="AS568" s="55" t="s">
        <v>821</v>
      </c>
      <c r="AT568" s="55"/>
      <c r="AU568" s="55">
        <v>39</v>
      </c>
      <c r="AV568" s="57" t="s">
        <v>84</v>
      </c>
      <c r="AW568" s="55">
        <v>2</v>
      </c>
      <c r="AX568" s="55" t="s">
        <v>131</v>
      </c>
      <c r="AY568" s="58"/>
      <c r="AZ568" s="72"/>
      <c r="BA568" s="70"/>
      <c r="BB568" s="70"/>
      <c r="BC568" s="70" t="s">
        <v>71</v>
      </c>
      <c r="BD568" s="70" t="s">
        <v>371</v>
      </c>
      <c r="BE568" s="70"/>
      <c r="BF568" s="70"/>
      <c r="BG568" s="70"/>
      <c r="BH568" s="70"/>
      <c r="BI568" s="70"/>
      <c r="BJ568" s="70"/>
      <c r="BK568" s="72" t="s">
        <v>73</v>
      </c>
      <c r="BL568" s="58" t="s">
        <v>87</v>
      </c>
      <c r="BM568" s="49">
        <v>26</v>
      </c>
      <c r="BN568" s="60"/>
      <c r="BO568" s="61">
        <v>16</v>
      </c>
      <c r="BP568" s="61"/>
      <c r="BQ568" s="79"/>
      <c r="BR568" s="62"/>
      <c r="BS568" s="74"/>
      <c r="BT568" s="72" t="s">
        <v>75</v>
      </c>
      <c r="BV568" s="38"/>
    </row>
    <row r="569" spans="1:74" ht="18.75" customHeight="1">
      <c r="A569" s="46">
        <v>56</v>
      </c>
      <c r="B569" s="46">
        <v>1261</v>
      </c>
      <c r="C569" s="68" t="s">
        <v>818</v>
      </c>
      <c r="D569" s="49">
        <v>2</v>
      </c>
      <c r="E569" s="49" t="str">
        <f t="shared" si="47"/>
        <v>1353ENPR4212</v>
      </c>
      <c r="F569" s="84">
        <v>1353</v>
      </c>
      <c r="G569" s="90" t="s">
        <v>819</v>
      </c>
      <c r="H569" s="77" t="s">
        <v>66</v>
      </c>
      <c r="I569" s="70" t="s">
        <v>290</v>
      </c>
      <c r="J569" s="53"/>
      <c r="K569" s="53"/>
      <c r="L569" s="46"/>
      <c r="M569" s="69"/>
      <c r="N569" s="46"/>
      <c r="O569" s="46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69"/>
      <c r="AF569" s="70"/>
      <c r="AG569" s="70"/>
      <c r="AH569" s="70"/>
      <c r="AI569" s="70"/>
      <c r="AJ569" s="70">
        <v>1</v>
      </c>
      <c r="AK569" s="70"/>
      <c r="AL569" s="70"/>
      <c r="AM569" s="70"/>
      <c r="AN569" s="70"/>
      <c r="AO569" s="70"/>
      <c r="AP569" s="78">
        <v>65</v>
      </c>
      <c r="AQ569" s="55">
        <f>VLOOKUP(E569,'[1]LopHocPhan'!C$2:F$1412,4,FALSE)</f>
        <v>60</v>
      </c>
      <c r="AR569" s="56">
        <f aca="true" t="shared" si="52" ref="AR569:AR620">AP569-AQ569</f>
        <v>5</v>
      </c>
      <c r="AS569" s="55"/>
      <c r="AT569" s="55"/>
      <c r="AU569" s="55">
        <f aca="true" t="shared" si="53" ref="AU569:AU620">AQ569</f>
        <v>60</v>
      </c>
      <c r="AV569" s="57" t="s">
        <v>102</v>
      </c>
      <c r="AW569" s="55">
        <v>4</v>
      </c>
      <c r="AX569" s="55" t="s">
        <v>135</v>
      </c>
      <c r="AY569" s="72"/>
      <c r="AZ569" s="72"/>
      <c r="BA569" s="70"/>
      <c r="BB569" s="70"/>
      <c r="BC569" s="70"/>
      <c r="BD569" s="70"/>
      <c r="BE569" s="70" t="s">
        <v>93</v>
      </c>
      <c r="BF569" s="70" t="s">
        <v>367</v>
      </c>
      <c r="BG569" s="70"/>
      <c r="BH569" s="70"/>
      <c r="BI569" s="70"/>
      <c r="BJ569" s="70"/>
      <c r="BK569" s="72" t="s">
        <v>73</v>
      </c>
      <c r="BL569" s="72" t="s">
        <v>74</v>
      </c>
      <c r="BM569" s="49">
        <v>26</v>
      </c>
      <c r="BN569" s="60" t="s">
        <v>822</v>
      </c>
      <c r="BO569" s="61">
        <v>16</v>
      </c>
      <c r="BP569" s="61"/>
      <c r="BQ569" s="79"/>
      <c r="BR569" s="62"/>
      <c r="BS569" s="74"/>
      <c r="BT569" s="72" t="s">
        <v>75</v>
      </c>
      <c r="BV569" s="38"/>
    </row>
    <row r="570" spans="1:72" ht="18.75" customHeight="1">
      <c r="A570" s="46">
        <v>1</v>
      </c>
      <c r="B570" s="46">
        <v>2</v>
      </c>
      <c r="C570" s="47" t="s">
        <v>823</v>
      </c>
      <c r="D570" s="48">
        <v>2</v>
      </c>
      <c r="E570" s="49" t="str">
        <f t="shared" si="47"/>
        <v>1301ENTI2211</v>
      </c>
      <c r="F570" s="50">
        <v>1301</v>
      </c>
      <c r="G570" s="51" t="s">
        <v>824</v>
      </c>
      <c r="H570" s="52" t="s">
        <v>66</v>
      </c>
      <c r="I570" s="53" t="s">
        <v>179</v>
      </c>
      <c r="J570" s="53"/>
      <c r="K570" s="53"/>
      <c r="L570" s="46">
        <v>1</v>
      </c>
      <c r="M570" s="46"/>
      <c r="N570" s="46"/>
      <c r="O570" s="46"/>
      <c r="P570" s="46"/>
      <c r="Q570" s="46"/>
      <c r="R570" s="46">
        <v>1</v>
      </c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53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54">
        <v>55</v>
      </c>
      <c r="AQ570" s="55">
        <f>VLOOKUP(E570,'[1]LopHocPhan'!C$2:F$1412,4,FALSE)</f>
        <v>55</v>
      </c>
      <c r="AR570" s="56">
        <f t="shared" si="52"/>
        <v>0</v>
      </c>
      <c r="AS570" s="55"/>
      <c r="AT570" s="55"/>
      <c r="AU570" s="55">
        <f t="shared" si="53"/>
        <v>55</v>
      </c>
      <c r="AV570" s="57" t="s">
        <v>140</v>
      </c>
      <c r="AW570" s="55">
        <v>2</v>
      </c>
      <c r="AX570" s="55" t="s">
        <v>82</v>
      </c>
      <c r="AY570" s="72"/>
      <c r="AZ570" s="58"/>
      <c r="BA570" s="46" t="s">
        <v>71</v>
      </c>
      <c r="BB570" s="46" t="s">
        <v>181</v>
      </c>
      <c r="BC570" s="46"/>
      <c r="BD570" s="46"/>
      <c r="BE570" s="46"/>
      <c r="BF570" s="46"/>
      <c r="BG570" s="46"/>
      <c r="BH570" s="46"/>
      <c r="BI570" s="46"/>
      <c r="BJ570" s="46"/>
      <c r="BK570" s="58" t="s">
        <v>73</v>
      </c>
      <c r="BL570" s="72" t="s">
        <v>87</v>
      </c>
      <c r="BM570" s="59">
        <v>27</v>
      </c>
      <c r="BN570" s="60"/>
      <c r="BO570" s="36">
        <v>46</v>
      </c>
      <c r="BP570" s="61"/>
      <c r="BQ570" s="62"/>
      <c r="BR570" s="62"/>
      <c r="BS570" s="63"/>
      <c r="BT570" s="58" t="s">
        <v>75</v>
      </c>
    </row>
    <row r="571" spans="1:72" ht="18.75" customHeight="1">
      <c r="A571" s="46">
        <v>2</v>
      </c>
      <c r="B571" s="46">
        <v>3</v>
      </c>
      <c r="C571" s="47" t="s">
        <v>823</v>
      </c>
      <c r="D571" s="48">
        <v>2</v>
      </c>
      <c r="E571" s="49" t="str">
        <f t="shared" si="47"/>
        <v>1302ENTI2211</v>
      </c>
      <c r="F571" s="50">
        <v>1302</v>
      </c>
      <c r="G571" s="51" t="s">
        <v>824</v>
      </c>
      <c r="H571" s="52" t="s">
        <v>66</v>
      </c>
      <c r="I571" s="53" t="s">
        <v>179</v>
      </c>
      <c r="J571" s="53"/>
      <c r="K571" s="53"/>
      <c r="L571" s="46">
        <v>1</v>
      </c>
      <c r="M571" s="46"/>
      <c r="N571" s="46"/>
      <c r="O571" s="46"/>
      <c r="P571" s="46"/>
      <c r="Q571" s="46"/>
      <c r="R571" s="46">
        <v>1</v>
      </c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53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54">
        <v>55</v>
      </c>
      <c r="AQ571" s="55">
        <f>VLOOKUP(E571,'[1]LopHocPhan'!C$2:F$1412,4,FALSE)</f>
        <v>55</v>
      </c>
      <c r="AR571" s="56">
        <f t="shared" si="52"/>
        <v>0</v>
      </c>
      <c r="AS571" s="55"/>
      <c r="AT571" s="55"/>
      <c r="AU571" s="55">
        <f t="shared" si="53"/>
        <v>55</v>
      </c>
      <c r="AV571" s="57" t="s">
        <v>183</v>
      </c>
      <c r="AW571" s="55">
        <v>2</v>
      </c>
      <c r="AX571" s="55" t="s">
        <v>86</v>
      </c>
      <c r="AY571" s="72"/>
      <c r="AZ571" s="58"/>
      <c r="BA571" s="46" t="s">
        <v>71</v>
      </c>
      <c r="BB571" s="46" t="s">
        <v>185</v>
      </c>
      <c r="BC571" s="46"/>
      <c r="BD571" s="46"/>
      <c r="BE571" s="46"/>
      <c r="BF571" s="46"/>
      <c r="BG571" s="46"/>
      <c r="BH571" s="46"/>
      <c r="BI571" s="46"/>
      <c r="BJ571" s="46"/>
      <c r="BK571" s="58" t="s">
        <v>73</v>
      </c>
      <c r="BL571" s="72" t="s">
        <v>87</v>
      </c>
      <c r="BM571" s="59">
        <v>27</v>
      </c>
      <c r="BN571" s="60"/>
      <c r="BO571" s="36">
        <v>46</v>
      </c>
      <c r="BP571" s="61"/>
      <c r="BQ571" s="62"/>
      <c r="BR571" s="62"/>
      <c r="BS571" s="63"/>
      <c r="BT571" s="58" t="s">
        <v>75</v>
      </c>
    </row>
    <row r="572" spans="1:72" ht="18.75" customHeight="1">
      <c r="A572" s="46">
        <v>3</v>
      </c>
      <c r="B572" s="46">
        <v>4</v>
      </c>
      <c r="C572" s="47" t="s">
        <v>823</v>
      </c>
      <c r="D572" s="48">
        <v>2</v>
      </c>
      <c r="E572" s="49" t="str">
        <f t="shared" si="47"/>
        <v>1303ENTI2211</v>
      </c>
      <c r="F572" s="50">
        <v>1303</v>
      </c>
      <c r="G572" s="51" t="s">
        <v>824</v>
      </c>
      <c r="H572" s="52" t="s">
        <v>66</v>
      </c>
      <c r="I572" s="53" t="s">
        <v>179</v>
      </c>
      <c r="J572" s="53"/>
      <c r="K572" s="53"/>
      <c r="L572" s="46">
        <v>1</v>
      </c>
      <c r="M572" s="46"/>
      <c r="N572" s="46"/>
      <c r="O572" s="46"/>
      <c r="P572" s="46"/>
      <c r="Q572" s="46"/>
      <c r="R572" s="46">
        <v>1</v>
      </c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53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54">
        <v>55</v>
      </c>
      <c r="AQ572" s="55">
        <f>VLOOKUP(E572,'[1]LopHocPhan'!C$2:F$1412,4,FALSE)</f>
        <v>55</v>
      </c>
      <c r="AR572" s="56">
        <f t="shared" si="52"/>
        <v>0</v>
      </c>
      <c r="AS572" s="55"/>
      <c r="AT572" s="55"/>
      <c r="AU572" s="55">
        <f t="shared" si="53"/>
        <v>55</v>
      </c>
      <c r="AV572" s="57" t="s">
        <v>157</v>
      </c>
      <c r="AW572" s="55">
        <v>2</v>
      </c>
      <c r="AX572" s="55" t="s">
        <v>86</v>
      </c>
      <c r="AY572" s="72"/>
      <c r="AZ572" s="58"/>
      <c r="BA572" s="46" t="s">
        <v>71</v>
      </c>
      <c r="BB572" s="46" t="s">
        <v>180</v>
      </c>
      <c r="BC572" s="46"/>
      <c r="BD572" s="46"/>
      <c r="BE572" s="46"/>
      <c r="BF572" s="46"/>
      <c r="BG572" s="46"/>
      <c r="BH572" s="46"/>
      <c r="BI572" s="46"/>
      <c r="BJ572" s="46"/>
      <c r="BK572" s="58" t="s">
        <v>73</v>
      </c>
      <c r="BL572" s="72" t="s">
        <v>87</v>
      </c>
      <c r="BM572" s="59">
        <v>27</v>
      </c>
      <c r="BN572" s="60"/>
      <c r="BO572" s="36">
        <v>46</v>
      </c>
      <c r="BP572" s="61"/>
      <c r="BQ572" s="62"/>
      <c r="BR572" s="62"/>
      <c r="BS572" s="63"/>
      <c r="BT572" s="58" t="s">
        <v>75</v>
      </c>
    </row>
    <row r="573" spans="1:72" ht="20.25" customHeight="1">
      <c r="A573" s="46">
        <v>4</v>
      </c>
      <c r="B573" s="46">
        <v>5</v>
      </c>
      <c r="C573" s="47" t="s">
        <v>823</v>
      </c>
      <c r="D573" s="48">
        <v>2</v>
      </c>
      <c r="E573" s="49" t="str">
        <f t="shared" si="47"/>
        <v>1304ENTI2211</v>
      </c>
      <c r="F573" s="50">
        <v>1304</v>
      </c>
      <c r="G573" s="51" t="s">
        <v>824</v>
      </c>
      <c r="H573" s="52" t="s">
        <v>66</v>
      </c>
      <c r="I573" s="53" t="s">
        <v>179</v>
      </c>
      <c r="J573" s="53"/>
      <c r="K573" s="53"/>
      <c r="L573" s="46">
        <v>1</v>
      </c>
      <c r="M573" s="46"/>
      <c r="N573" s="46"/>
      <c r="O573" s="46"/>
      <c r="P573" s="46"/>
      <c r="Q573" s="46"/>
      <c r="R573" s="46">
        <v>1</v>
      </c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53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54">
        <v>55</v>
      </c>
      <c r="AQ573" s="55">
        <f>VLOOKUP(E573,'[1]LopHocPhan'!C$2:F$1412,4,FALSE)</f>
        <v>55</v>
      </c>
      <c r="AR573" s="56">
        <f t="shared" si="52"/>
        <v>0</v>
      </c>
      <c r="AS573" s="55"/>
      <c r="AT573" s="55"/>
      <c r="AU573" s="55">
        <f t="shared" si="53"/>
        <v>55</v>
      </c>
      <c r="AV573" s="57" t="s">
        <v>136</v>
      </c>
      <c r="AW573" s="55">
        <v>2</v>
      </c>
      <c r="AX573" s="55" t="s">
        <v>99</v>
      </c>
      <c r="AY573" s="72"/>
      <c r="AZ573" s="58"/>
      <c r="BA573" s="46" t="s">
        <v>71</v>
      </c>
      <c r="BB573" s="46" t="s">
        <v>184</v>
      </c>
      <c r="BC573" s="46"/>
      <c r="BD573" s="46"/>
      <c r="BE573" s="46"/>
      <c r="BF573" s="46"/>
      <c r="BG573" s="46"/>
      <c r="BH573" s="46"/>
      <c r="BI573" s="46"/>
      <c r="BJ573" s="46"/>
      <c r="BK573" s="58" t="s">
        <v>73</v>
      </c>
      <c r="BL573" s="72" t="s">
        <v>87</v>
      </c>
      <c r="BM573" s="59">
        <v>27</v>
      </c>
      <c r="BN573" s="60"/>
      <c r="BO573" s="36">
        <v>46</v>
      </c>
      <c r="BP573" s="61"/>
      <c r="BQ573" s="62"/>
      <c r="BR573" s="62"/>
      <c r="BS573" s="63"/>
      <c r="BT573" s="58" t="s">
        <v>75</v>
      </c>
    </row>
    <row r="574" spans="1:72" ht="20.25" customHeight="1">
      <c r="A574" s="46">
        <v>5</v>
      </c>
      <c r="B574" s="46">
        <v>6</v>
      </c>
      <c r="C574" s="47" t="s">
        <v>823</v>
      </c>
      <c r="D574" s="48">
        <v>2</v>
      </c>
      <c r="E574" s="49" t="str">
        <f t="shared" si="47"/>
        <v>1305ENTI2211</v>
      </c>
      <c r="F574" s="50">
        <v>1305</v>
      </c>
      <c r="G574" s="51" t="s">
        <v>824</v>
      </c>
      <c r="H574" s="52" t="s">
        <v>66</v>
      </c>
      <c r="I574" s="53" t="s">
        <v>179</v>
      </c>
      <c r="J574" s="53"/>
      <c r="K574" s="53"/>
      <c r="L574" s="46">
        <v>1</v>
      </c>
      <c r="M574" s="46"/>
      <c r="N574" s="46"/>
      <c r="O574" s="46"/>
      <c r="P574" s="46"/>
      <c r="Q574" s="46"/>
      <c r="R574" s="46">
        <v>1</v>
      </c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53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54">
        <v>55</v>
      </c>
      <c r="AQ574" s="55">
        <f>VLOOKUP(E574,'[1]LopHocPhan'!C$2:F$1412,4,FALSE)</f>
        <v>51</v>
      </c>
      <c r="AR574" s="56">
        <f t="shared" si="52"/>
        <v>4</v>
      </c>
      <c r="AS574" s="55"/>
      <c r="AT574" s="55"/>
      <c r="AU574" s="55">
        <f t="shared" si="53"/>
        <v>51</v>
      </c>
      <c r="AV574" s="57" t="s">
        <v>136</v>
      </c>
      <c r="AW574" s="55">
        <v>2</v>
      </c>
      <c r="AX574" s="55" t="s">
        <v>104</v>
      </c>
      <c r="AY574" s="72"/>
      <c r="AZ574" s="58"/>
      <c r="BA574" s="46" t="s">
        <v>71</v>
      </c>
      <c r="BB574" s="46" t="s">
        <v>187</v>
      </c>
      <c r="BC574" s="46"/>
      <c r="BD574" s="46"/>
      <c r="BE574" s="46"/>
      <c r="BF574" s="46"/>
      <c r="BG574" s="46"/>
      <c r="BH574" s="46"/>
      <c r="BI574" s="46"/>
      <c r="BJ574" s="46"/>
      <c r="BK574" s="58" t="s">
        <v>73</v>
      </c>
      <c r="BL574" s="72" t="s">
        <v>87</v>
      </c>
      <c r="BM574" s="59">
        <v>27</v>
      </c>
      <c r="BN574" s="60"/>
      <c r="BO574" s="36">
        <v>46</v>
      </c>
      <c r="BP574" s="61"/>
      <c r="BQ574" s="62"/>
      <c r="BR574" s="62"/>
      <c r="BS574" s="63"/>
      <c r="BT574" s="58" t="s">
        <v>75</v>
      </c>
    </row>
    <row r="575" spans="1:74" ht="20.25" customHeight="1">
      <c r="A575" s="46">
        <v>6</v>
      </c>
      <c r="B575" s="46">
        <v>33</v>
      </c>
      <c r="C575" s="47" t="s">
        <v>823</v>
      </c>
      <c r="D575" s="48">
        <v>2</v>
      </c>
      <c r="E575" s="49" t="str">
        <f t="shared" si="47"/>
        <v>1306ENTI2211</v>
      </c>
      <c r="F575" s="50">
        <v>1306</v>
      </c>
      <c r="G575" s="51" t="s">
        <v>824</v>
      </c>
      <c r="H575" s="52" t="s">
        <v>66</v>
      </c>
      <c r="I575" s="53" t="s">
        <v>279</v>
      </c>
      <c r="J575" s="53"/>
      <c r="K575" s="53"/>
      <c r="L575" s="46">
        <v>1</v>
      </c>
      <c r="M575" s="46"/>
      <c r="N575" s="46"/>
      <c r="O575" s="46"/>
      <c r="P575" s="46"/>
      <c r="Q575" s="46"/>
      <c r="R575" s="46"/>
      <c r="S575" s="46">
        <v>1</v>
      </c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53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54">
        <v>60</v>
      </c>
      <c r="AQ575" s="55">
        <f>VLOOKUP(E575,'[1]LopHocPhan'!C$2:F$1412,4,FALSE)</f>
        <v>60</v>
      </c>
      <c r="AR575" s="56">
        <f t="shared" si="52"/>
        <v>0</v>
      </c>
      <c r="AS575" s="55"/>
      <c r="AT575" s="55"/>
      <c r="AU575" s="55">
        <f t="shared" si="53"/>
        <v>60</v>
      </c>
      <c r="AV575" s="57" t="s">
        <v>153</v>
      </c>
      <c r="AW575" s="55">
        <v>2</v>
      </c>
      <c r="AX575" s="55" t="s">
        <v>174</v>
      </c>
      <c r="AY575" s="58"/>
      <c r="AZ575" s="58"/>
      <c r="BA575" s="46"/>
      <c r="BB575" s="46"/>
      <c r="BC575" s="46" t="s">
        <v>71</v>
      </c>
      <c r="BD575" s="46" t="s">
        <v>181</v>
      </c>
      <c r="BE575" s="46"/>
      <c r="BF575" s="46"/>
      <c r="BG575" s="46"/>
      <c r="BH575" s="46"/>
      <c r="BI575" s="46"/>
      <c r="BJ575" s="46"/>
      <c r="BK575" s="58" t="s">
        <v>73</v>
      </c>
      <c r="BL575" s="58" t="s">
        <v>87</v>
      </c>
      <c r="BM575" s="59">
        <v>27</v>
      </c>
      <c r="BN575" s="60"/>
      <c r="BO575" s="36">
        <v>46</v>
      </c>
      <c r="BP575" s="61"/>
      <c r="BQ575" s="62"/>
      <c r="BR575" s="62"/>
      <c r="BS575" s="63"/>
      <c r="BT575" s="58" t="s">
        <v>75</v>
      </c>
      <c r="BV575" s="38"/>
    </row>
    <row r="576" spans="1:74" ht="20.25" customHeight="1">
      <c r="A576" s="46">
        <v>7</v>
      </c>
      <c r="B576" s="46">
        <v>34</v>
      </c>
      <c r="C576" s="47" t="s">
        <v>823</v>
      </c>
      <c r="D576" s="48">
        <v>2</v>
      </c>
      <c r="E576" s="49" t="str">
        <f t="shared" si="47"/>
        <v>1307ENTI2211</v>
      </c>
      <c r="F576" s="50">
        <v>1307</v>
      </c>
      <c r="G576" s="51" t="s">
        <v>824</v>
      </c>
      <c r="H576" s="52" t="s">
        <v>66</v>
      </c>
      <c r="I576" s="53" t="s">
        <v>279</v>
      </c>
      <c r="J576" s="53"/>
      <c r="K576" s="53"/>
      <c r="L576" s="46">
        <v>1</v>
      </c>
      <c r="M576" s="46"/>
      <c r="N576" s="46"/>
      <c r="O576" s="46"/>
      <c r="P576" s="46"/>
      <c r="Q576" s="46"/>
      <c r="R576" s="46"/>
      <c r="S576" s="46">
        <v>1</v>
      </c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53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54">
        <v>60</v>
      </c>
      <c r="AQ576" s="55">
        <f>VLOOKUP(E576,'[1]LopHocPhan'!C$2:F$1412,4,FALSE)</f>
        <v>60</v>
      </c>
      <c r="AR576" s="56">
        <f t="shared" si="52"/>
        <v>0</v>
      </c>
      <c r="AS576" s="55"/>
      <c r="AT576" s="55"/>
      <c r="AU576" s="55">
        <f t="shared" si="53"/>
        <v>60</v>
      </c>
      <c r="AV576" s="57" t="s">
        <v>84</v>
      </c>
      <c r="AW576" s="55">
        <v>2</v>
      </c>
      <c r="AX576" s="55" t="s">
        <v>82</v>
      </c>
      <c r="AY576" s="58"/>
      <c r="AZ576" s="58"/>
      <c r="BA576" s="46"/>
      <c r="BB576" s="46"/>
      <c r="BC576" s="46" t="s">
        <v>71</v>
      </c>
      <c r="BD576" s="46" t="s">
        <v>185</v>
      </c>
      <c r="BE576" s="46"/>
      <c r="BF576" s="46"/>
      <c r="BG576" s="46"/>
      <c r="BH576" s="46"/>
      <c r="BI576" s="46"/>
      <c r="BJ576" s="46"/>
      <c r="BK576" s="58" t="s">
        <v>73</v>
      </c>
      <c r="BL576" s="58" t="s">
        <v>87</v>
      </c>
      <c r="BM576" s="59">
        <v>27</v>
      </c>
      <c r="BN576" s="60"/>
      <c r="BO576" s="36">
        <v>46</v>
      </c>
      <c r="BP576" s="61"/>
      <c r="BQ576" s="62"/>
      <c r="BR576" s="62"/>
      <c r="BS576" s="63"/>
      <c r="BT576" s="58" t="s">
        <v>75</v>
      </c>
      <c r="BV576" s="38"/>
    </row>
    <row r="577" spans="1:74" ht="20.25" customHeight="1">
      <c r="A577" s="46">
        <v>8</v>
      </c>
      <c r="B577" s="46">
        <v>35</v>
      </c>
      <c r="C577" s="47" t="s">
        <v>823</v>
      </c>
      <c r="D577" s="48">
        <v>2</v>
      </c>
      <c r="E577" s="49" t="str">
        <f t="shared" si="47"/>
        <v>1308ENTI2211</v>
      </c>
      <c r="F577" s="50">
        <v>1308</v>
      </c>
      <c r="G577" s="51" t="s">
        <v>824</v>
      </c>
      <c r="H577" s="52" t="s">
        <v>66</v>
      </c>
      <c r="I577" s="53" t="s">
        <v>279</v>
      </c>
      <c r="J577" s="53"/>
      <c r="K577" s="53"/>
      <c r="L577" s="46">
        <v>1</v>
      </c>
      <c r="M577" s="46"/>
      <c r="N577" s="46"/>
      <c r="O577" s="46"/>
      <c r="P577" s="46"/>
      <c r="Q577" s="46"/>
      <c r="R577" s="46"/>
      <c r="S577" s="46">
        <v>1</v>
      </c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53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54">
        <v>60</v>
      </c>
      <c r="AQ577" s="55">
        <f>VLOOKUP(E577,'[1]LopHocPhan'!C$2:F$1412,4,FALSE)</f>
        <v>60</v>
      </c>
      <c r="AR577" s="56">
        <f t="shared" si="52"/>
        <v>0</v>
      </c>
      <c r="AS577" s="55"/>
      <c r="AT577" s="55"/>
      <c r="AU577" s="55">
        <f t="shared" si="53"/>
        <v>60</v>
      </c>
      <c r="AV577" s="57" t="s">
        <v>173</v>
      </c>
      <c r="AW577" s="55">
        <v>2</v>
      </c>
      <c r="AX577" s="55" t="s">
        <v>99</v>
      </c>
      <c r="AY577" s="58"/>
      <c r="AZ577" s="58"/>
      <c r="BA577" s="46"/>
      <c r="BB577" s="46"/>
      <c r="BC577" s="46" t="s">
        <v>71</v>
      </c>
      <c r="BD577" s="46" t="s">
        <v>180</v>
      </c>
      <c r="BE577" s="46"/>
      <c r="BF577" s="46"/>
      <c r="BG577" s="46"/>
      <c r="BH577" s="46"/>
      <c r="BI577" s="46"/>
      <c r="BJ577" s="46"/>
      <c r="BK577" s="58" t="s">
        <v>73</v>
      </c>
      <c r="BL577" s="58" t="s">
        <v>87</v>
      </c>
      <c r="BM577" s="59">
        <v>27</v>
      </c>
      <c r="BN577" s="60"/>
      <c r="BO577" s="36">
        <v>46</v>
      </c>
      <c r="BP577" s="61"/>
      <c r="BQ577" s="62"/>
      <c r="BR577" s="62"/>
      <c r="BS577" s="63"/>
      <c r="BT577" s="58" t="s">
        <v>75</v>
      </c>
      <c r="BV577" s="38"/>
    </row>
    <row r="578" spans="1:74" ht="20.25" customHeight="1">
      <c r="A578" s="46">
        <v>9</v>
      </c>
      <c r="B578" s="46">
        <v>36</v>
      </c>
      <c r="C578" s="47" t="s">
        <v>823</v>
      </c>
      <c r="D578" s="48">
        <v>2</v>
      </c>
      <c r="E578" s="49" t="str">
        <f t="shared" si="47"/>
        <v>1309ENTI2211</v>
      </c>
      <c r="F578" s="50">
        <v>1309</v>
      </c>
      <c r="G578" s="51" t="s">
        <v>824</v>
      </c>
      <c r="H578" s="52" t="s">
        <v>66</v>
      </c>
      <c r="I578" s="53" t="s">
        <v>279</v>
      </c>
      <c r="J578" s="53"/>
      <c r="K578" s="53"/>
      <c r="L578" s="46">
        <v>1</v>
      </c>
      <c r="M578" s="46"/>
      <c r="N578" s="46"/>
      <c r="O578" s="46"/>
      <c r="P578" s="46"/>
      <c r="Q578" s="46"/>
      <c r="R578" s="46"/>
      <c r="S578" s="46">
        <v>1</v>
      </c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53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54">
        <v>60</v>
      </c>
      <c r="AQ578" s="55">
        <f>VLOOKUP(E578,'[1]LopHocPhan'!C$2:F$1412,4,FALSE)</f>
        <v>57</v>
      </c>
      <c r="AR578" s="56">
        <f t="shared" si="52"/>
        <v>3</v>
      </c>
      <c r="AS578" s="55"/>
      <c r="AT578" s="55"/>
      <c r="AU578" s="55">
        <f t="shared" si="53"/>
        <v>57</v>
      </c>
      <c r="AV578" s="57" t="s">
        <v>175</v>
      </c>
      <c r="AW578" s="55">
        <v>2</v>
      </c>
      <c r="AX578" s="55" t="s">
        <v>186</v>
      </c>
      <c r="AY578" s="58"/>
      <c r="AZ578" s="58"/>
      <c r="BA578" s="46"/>
      <c r="BB578" s="46"/>
      <c r="BC578" s="46" t="s">
        <v>71</v>
      </c>
      <c r="BD578" s="46" t="s">
        <v>184</v>
      </c>
      <c r="BE578" s="46"/>
      <c r="BF578" s="46"/>
      <c r="BG578" s="46"/>
      <c r="BH578" s="46"/>
      <c r="BI578" s="46"/>
      <c r="BJ578" s="46"/>
      <c r="BK578" s="58" t="s">
        <v>73</v>
      </c>
      <c r="BL578" s="58" t="s">
        <v>87</v>
      </c>
      <c r="BM578" s="59">
        <v>27</v>
      </c>
      <c r="BN578" s="60"/>
      <c r="BO578" s="36">
        <v>46</v>
      </c>
      <c r="BP578" s="61"/>
      <c r="BQ578" s="62"/>
      <c r="BR578" s="62"/>
      <c r="BS578" s="63"/>
      <c r="BT578" s="58" t="s">
        <v>75</v>
      </c>
      <c r="BV578" s="38"/>
    </row>
    <row r="579" spans="1:74" ht="20.25" customHeight="1">
      <c r="A579" s="46">
        <v>10</v>
      </c>
      <c r="B579" s="46">
        <v>37</v>
      </c>
      <c r="C579" s="47" t="s">
        <v>823</v>
      </c>
      <c r="D579" s="48">
        <v>2</v>
      </c>
      <c r="E579" s="49" t="str">
        <f t="shared" si="47"/>
        <v>1310ENTI2211</v>
      </c>
      <c r="F579" s="50">
        <v>1310</v>
      </c>
      <c r="G579" s="51" t="s">
        <v>824</v>
      </c>
      <c r="H579" s="52" t="s">
        <v>66</v>
      </c>
      <c r="I579" s="53" t="s">
        <v>279</v>
      </c>
      <c r="J579" s="53"/>
      <c r="K579" s="53"/>
      <c r="L579" s="46">
        <v>1</v>
      </c>
      <c r="M579" s="46"/>
      <c r="N579" s="46"/>
      <c r="O579" s="46"/>
      <c r="P579" s="46"/>
      <c r="Q579" s="46"/>
      <c r="R579" s="46"/>
      <c r="S579" s="46">
        <v>1</v>
      </c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53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54">
        <v>60</v>
      </c>
      <c r="AQ579" s="55">
        <f>VLOOKUP(E579,'[1]LopHocPhan'!C$2:F$1412,4,FALSE)</f>
        <v>53</v>
      </c>
      <c r="AR579" s="56">
        <f t="shared" si="52"/>
        <v>7</v>
      </c>
      <c r="AS579" s="55"/>
      <c r="AT579" s="55"/>
      <c r="AU579" s="55">
        <f t="shared" si="53"/>
        <v>53</v>
      </c>
      <c r="AV579" s="57" t="s">
        <v>175</v>
      </c>
      <c r="AW579" s="55">
        <v>2</v>
      </c>
      <c r="AX579" s="55" t="s">
        <v>124</v>
      </c>
      <c r="AY579" s="58"/>
      <c r="AZ579" s="58"/>
      <c r="BA579" s="46"/>
      <c r="BB579" s="46"/>
      <c r="BC579" s="46" t="s">
        <v>71</v>
      </c>
      <c r="BD579" s="46" t="s">
        <v>187</v>
      </c>
      <c r="BE579" s="46"/>
      <c r="BF579" s="46"/>
      <c r="BG579" s="46"/>
      <c r="BH579" s="46"/>
      <c r="BI579" s="46"/>
      <c r="BJ579" s="46"/>
      <c r="BK579" s="58" t="s">
        <v>73</v>
      </c>
      <c r="BL579" s="58" t="s">
        <v>87</v>
      </c>
      <c r="BM579" s="59">
        <v>27</v>
      </c>
      <c r="BN579" s="60"/>
      <c r="BO579" s="36">
        <v>46</v>
      </c>
      <c r="BP579" s="61"/>
      <c r="BQ579" s="62"/>
      <c r="BR579" s="62"/>
      <c r="BS579" s="63"/>
      <c r="BT579" s="58" t="s">
        <v>75</v>
      </c>
      <c r="BV579" s="38"/>
    </row>
    <row r="580" spans="1:72" ht="20.25" customHeight="1">
      <c r="A580" s="46">
        <v>11</v>
      </c>
      <c r="B580" s="46">
        <v>67</v>
      </c>
      <c r="C580" s="64" t="s">
        <v>823</v>
      </c>
      <c r="D580" s="48">
        <v>2</v>
      </c>
      <c r="E580" s="49" t="str">
        <f t="shared" si="47"/>
        <v>1311ENTI2211</v>
      </c>
      <c r="F580" s="50">
        <v>1311</v>
      </c>
      <c r="G580" s="51" t="s">
        <v>824</v>
      </c>
      <c r="H580" s="52" t="s">
        <v>66</v>
      </c>
      <c r="I580" s="53" t="s">
        <v>643</v>
      </c>
      <c r="J580" s="53"/>
      <c r="K580" s="53"/>
      <c r="L580" s="46">
        <v>1</v>
      </c>
      <c r="M580" s="46"/>
      <c r="N580" s="46"/>
      <c r="O580" s="46"/>
      <c r="P580" s="46"/>
      <c r="Q580" s="46"/>
      <c r="R580" s="46"/>
      <c r="S580" s="46"/>
      <c r="T580" s="46"/>
      <c r="U580" s="46">
        <v>1</v>
      </c>
      <c r="V580" s="46"/>
      <c r="W580" s="46"/>
      <c r="X580" s="46"/>
      <c r="Y580" s="46"/>
      <c r="Z580" s="46"/>
      <c r="AA580" s="46"/>
      <c r="AB580" s="46"/>
      <c r="AC580" s="46"/>
      <c r="AD580" s="46"/>
      <c r="AE580" s="53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54">
        <v>50</v>
      </c>
      <c r="AQ580" s="55">
        <f>VLOOKUP(E580,'[1]LopHocPhan'!C$2:F$1412,4,FALSE)</f>
        <v>49</v>
      </c>
      <c r="AR580" s="56">
        <f t="shared" si="52"/>
        <v>1</v>
      </c>
      <c r="AS580" s="55"/>
      <c r="AT580" s="55"/>
      <c r="AU580" s="55">
        <f t="shared" si="53"/>
        <v>49</v>
      </c>
      <c r="AV580" s="57" t="s">
        <v>140</v>
      </c>
      <c r="AW580" s="55">
        <v>1</v>
      </c>
      <c r="AX580" s="55" t="s">
        <v>86</v>
      </c>
      <c r="AY580" s="58"/>
      <c r="AZ580" s="58"/>
      <c r="BA580" s="46" t="s">
        <v>115</v>
      </c>
      <c r="BB580" s="46" t="s">
        <v>181</v>
      </c>
      <c r="BC580" s="46"/>
      <c r="BD580" s="46"/>
      <c r="BE580" s="46"/>
      <c r="BF580" s="46"/>
      <c r="BG580" s="46"/>
      <c r="BH580" s="46"/>
      <c r="BI580" s="46"/>
      <c r="BJ580" s="46"/>
      <c r="BK580" s="58" t="s">
        <v>73</v>
      </c>
      <c r="BL580" s="58" t="s">
        <v>633</v>
      </c>
      <c r="BM580" s="65">
        <v>27</v>
      </c>
      <c r="BN580" s="60"/>
      <c r="BO580" s="36">
        <v>46</v>
      </c>
      <c r="BP580" s="61"/>
      <c r="BQ580" s="62"/>
      <c r="BR580" s="62"/>
      <c r="BS580" s="74"/>
      <c r="BT580" s="58" t="s">
        <v>75</v>
      </c>
    </row>
    <row r="581" spans="1:72" ht="20.25" customHeight="1">
      <c r="A581" s="46">
        <v>12</v>
      </c>
      <c r="B581" s="46">
        <v>68</v>
      </c>
      <c r="C581" s="64" t="s">
        <v>823</v>
      </c>
      <c r="D581" s="48">
        <v>2</v>
      </c>
      <c r="E581" s="49" t="str">
        <f t="shared" si="47"/>
        <v>1312ENTI2211</v>
      </c>
      <c r="F581" s="50">
        <v>1312</v>
      </c>
      <c r="G581" s="51" t="s">
        <v>824</v>
      </c>
      <c r="H581" s="52" t="s">
        <v>66</v>
      </c>
      <c r="I581" s="53" t="s">
        <v>643</v>
      </c>
      <c r="J581" s="53"/>
      <c r="K581" s="53"/>
      <c r="L581" s="46">
        <v>1</v>
      </c>
      <c r="M581" s="46"/>
      <c r="N581" s="46"/>
      <c r="O581" s="46"/>
      <c r="P581" s="46"/>
      <c r="Q581" s="46"/>
      <c r="R581" s="46"/>
      <c r="S581" s="46"/>
      <c r="T581" s="46"/>
      <c r="U581" s="46">
        <v>1</v>
      </c>
      <c r="V581" s="46"/>
      <c r="W581" s="46"/>
      <c r="X581" s="46"/>
      <c r="Y581" s="46"/>
      <c r="Z581" s="46"/>
      <c r="AA581" s="46"/>
      <c r="AB581" s="46"/>
      <c r="AC581" s="46"/>
      <c r="AD581" s="46"/>
      <c r="AE581" s="53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54">
        <v>50</v>
      </c>
      <c r="AQ581" s="55">
        <f>VLOOKUP(E581,'[1]LopHocPhan'!C$2:F$1412,4,FALSE)</f>
        <v>43</v>
      </c>
      <c r="AR581" s="56">
        <f t="shared" si="52"/>
        <v>7</v>
      </c>
      <c r="AS581" s="55"/>
      <c r="AT581" s="55"/>
      <c r="AU581" s="55">
        <f t="shared" si="53"/>
        <v>43</v>
      </c>
      <c r="AV581" s="57" t="s">
        <v>183</v>
      </c>
      <c r="AW581" s="55">
        <v>1</v>
      </c>
      <c r="AX581" s="55" t="s">
        <v>250</v>
      </c>
      <c r="AY581" s="58"/>
      <c r="AZ581" s="58"/>
      <c r="BA581" s="46" t="s">
        <v>115</v>
      </c>
      <c r="BB581" s="46" t="s">
        <v>185</v>
      </c>
      <c r="BC581" s="46"/>
      <c r="BD581" s="46"/>
      <c r="BE581" s="46"/>
      <c r="BF581" s="46"/>
      <c r="BG581" s="46"/>
      <c r="BH581" s="46"/>
      <c r="BI581" s="46"/>
      <c r="BJ581" s="46"/>
      <c r="BK581" s="58" t="s">
        <v>73</v>
      </c>
      <c r="BL581" s="58" t="s">
        <v>633</v>
      </c>
      <c r="BM581" s="65">
        <v>27</v>
      </c>
      <c r="BN581" s="60"/>
      <c r="BO581" s="36">
        <v>46</v>
      </c>
      <c r="BP581" s="61"/>
      <c r="BQ581" s="62"/>
      <c r="BR581" s="62"/>
      <c r="BS581" s="74"/>
      <c r="BT581" s="58" t="s">
        <v>75</v>
      </c>
    </row>
    <row r="582" spans="1:72" ht="20.25" customHeight="1">
      <c r="A582" s="46">
        <v>13</v>
      </c>
      <c r="B582" s="46">
        <v>69</v>
      </c>
      <c r="C582" s="64" t="s">
        <v>823</v>
      </c>
      <c r="D582" s="48">
        <v>2</v>
      </c>
      <c r="E582" s="49" t="str">
        <f t="shared" si="47"/>
        <v>1313ENTI2211</v>
      </c>
      <c r="F582" s="50">
        <v>1313</v>
      </c>
      <c r="G582" s="51" t="s">
        <v>824</v>
      </c>
      <c r="H582" s="52" t="s">
        <v>66</v>
      </c>
      <c r="I582" s="53" t="s">
        <v>643</v>
      </c>
      <c r="J582" s="53"/>
      <c r="K582" s="53"/>
      <c r="L582" s="46">
        <v>1</v>
      </c>
      <c r="M582" s="46"/>
      <c r="N582" s="46"/>
      <c r="O582" s="46"/>
      <c r="P582" s="46"/>
      <c r="Q582" s="46"/>
      <c r="R582" s="46"/>
      <c r="S582" s="46"/>
      <c r="T582" s="46"/>
      <c r="U582" s="46">
        <v>1</v>
      </c>
      <c r="V582" s="46"/>
      <c r="W582" s="46"/>
      <c r="X582" s="46"/>
      <c r="Y582" s="46"/>
      <c r="Z582" s="46"/>
      <c r="AA582" s="46"/>
      <c r="AB582" s="46"/>
      <c r="AC582" s="46"/>
      <c r="AD582" s="46"/>
      <c r="AE582" s="53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54">
        <v>50</v>
      </c>
      <c r="AQ582" s="55">
        <f>VLOOKUP(E582,'[1]LopHocPhan'!C$2:F$1412,4,FALSE)</f>
        <v>48</v>
      </c>
      <c r="AR582" s="56">
        <f t="shared" si="52"/>
        <v>2</v>
      </c>
      <c r="AS582" s="55"/>
      <c r="AT582" s="55"/>
      <c r="AU582" s="55">
        <f t="shared" si="53"/>
        <v>48</v>
      </c>
      <c r="AV582" s="57" t="s">
        <v>157</v>
      </c>
      <c r="AW582" s="55">
        <v>1</v>
      </c>
      <c r="AX582" s="55" t="s">
        <v>155</v>
      </c>
      <c r="AY582" s="58"/>
      <c r="AZ582" s="58"/>
      <c r="BA582" s="46" t="s">
        <v>115</v>
      </c>
      <c r="BB582" s="46" t="s">
        <v>180</v>
      </c>
      <c r="BC582" s="46"/>
      <c r="BD582" s="46"/>
      <c r="BE582" s="46"/>
      <c r="BF582" s="46"/>
      <c r="BG582" s="46"/>
      <c r="BH582" s="46"/>
      <c r="BI582" s="46"/>
      <c r="BJ582" s="46"/>
      <c r="BK582" s="58" t="s">
        <v>73</v>
      </c>
      <c r="BL582" s="58" t="s">
        <v>633</v>
      </c>
      <c r="BM582" s="65">
        <v>27</v>
      </c>
      <c r="BN582" s="60"/>
      <c r="BO582" s="36">
        <v>46</v>
      </c>
      <c r="BP582" s="61"/>
      <c r="BQ582" s="62"/>
      <c r="BR582" s="62"/>
      <c r="BS582" s="74"/>
      <c r="BT582" s="58" t="s">
        <v>75</v>
      </c>
    </row>
    <row r="583" spans="1:72" ht="20.25" customHeight="1">
      <c r="A583" s="46">
        <v>14</v>
      </c>
      <c r="B583" s="46">
        <v>70</v>
      </c>
      <c r="C583" s="64" t="s">
        <v>823</v>
      </c>
      <c r="D583" s="48">
        <v>2</v>
      </c>
      <c r="E583" s="49" t="str">
        <f t="shared" si="47"/>
        <v>1314ENTI2211</v>
      </c>
      <c r="F583" s="50">
        <v>1314</v>
      </c>
      <c r="G583" s="51" t="s">
        <v>824</v>
      </c>
      <c r="H583" s="52" t="s">
        <v>66</v>
      </c>
      <c r="I583" s="53" t="s">
        <v>643</v>
      </c>
      <c r="J583" s="53"/>
      <c r="K583" s="53"/>
      <c r="L583" s="46">
        <v>1</v>
      </c>
      <c r="M583" s="46"/>
      <c r="N583" s="46"/>
      <c r="O583" s="46"/>
      <c r="P583" s="46"/>
      <c r="Q583" s="46"/>
      <c r="R583" s="46"/>
      <c r="S583" s="46"/>
      <c r="T583" s="46"/>
      <c r="U583" s="46">
        <v>1</v>
      </c>
      <c r="V583" s="46"/>
      <c r="W583" s="46"/>
      <c r="X583" s="46"/>
      <c r="Y583" s="46"/>
      <c r="Z583" s="46"/>
      <c r="AA583" s="46"/>
      <c r="AB583" s="46"/>
      <c r="AC583" s="46"/>
      <c r="AD583" s="46"/>
      <c r="AE583" s="53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54">
        <v>50</v>
      </c>
      <c r="AQ583" s="55">
        <f>VLOOKUP(E583,'[1]LopHocPhan'!C$2:F$1412,4,FALSE)</f>
        <v>50</v>
      </c>
      <c r="AR583" s="56">
        <f t="shared" si="52"/>
        <v>0</v>
      </c>
      <c r="AS583" s="55"/>
      <c r="AT583" s="55"/>
      <c r="AU583" s="55">
        <f t="shared" si="53"/>
        <v>50</v>
      </c>
      <c r="AV583" s="57" t="s">
        <v>96</v>
      </c>
      <c r="AW583" s="55">
        <v>1</v>
      </c>
      <c r="AX583" s="55" t="s">
        <v>250</v>
      </c>
      <c r="AY583" s="58"/>
      <c r="AZ583" s="58"/>
      <c r="BA583" s="80"/>
      <c r="BB583" s="50"/>
      <c r="BC583" s="46"/>
      <c r="BD583" s="46"/>
      <c r="BE583" s="46"/>
      <c r="BF583" s="46"/>
      <c r="BG583" s="46"/>
      <c r="BH583" s="46"/>
      <c r="BI583" s="46" t="s">
        <v>115</v>
      </c>
      <c r="BJ583" s="46" t="s">
        <v>415</v>
      </c>
      <c r="BK583" s="58" t="s">
        <v>73</v>
      </c>
      <c r="BL583" s="58" t="s">
        <v>634</v>
      </c>
      <c r="BM583" s="65">
        <v>27</v>
      </c>
      <c r="BN583" s="60" t="s">
        <v>647</v>
      </c>
      <c r="BO583" s="36">
        <v>46</v>
      </c>
      <c r="BP583" s="61"/>
      <c r="BQ583" s="62"/>
      <c r="BR583" s="62"/>
      <c r="BS583" s="74"/>
      <c r="BT583" s="58" t="s">
        <v>75</v>
      </c>
    </row>
    <row r="584" spans="1:72" ht="20.25" customHeight="1">
      <c r="A584" s="46">
        <v>15</v>
      </c>
      <c r="B584" s="46">
        <v>71</v>
      </c>
      <c r="C584" s="64" t="s">
        <v>823</v>
      </c>
      <c r="D584" s="48">
        <v>2</v>
      </c>
      <c r="E584" s="49" t="str">
        <f t="shared" si="47"/>
        <v>1315ENTI2211</v>
      </c>
      <c r="F584" s="50">
        <v>1315</v>
      </c>
      <c r="G584" s="51" t="s">
        <v>824</v>
      </c>
      <c r="H584" s="52" t="s">
        <v>66</v>
      </c>
      <c r="I584" s="53" t="s">
        <v>643</v>
      </c>
      <c r="J584" s="53"/>
      <c r="K584" s="53"/>
      <c r="L584" s="46">
        <v>1</v>
      </c>
      <c r="M584" s="46"/>
      <c r="N584" s="46"/>
      <c r="O584" s="46"/>
      <c r="P584" s="46"/>
      <c r="Q584" s="46"/>
      <c r="R584" s="46"/>
      <c r="S584" s="46"/>
      <c r="T584" s="46"/>
      <c r="U584" s="46">
        <v>1</v>
      </c>
      <c r="V584" s="46"/>
      <c r="W584" s="46"/>
      <c r="X584" s="46"/>
      <c r="Y584" s="46"/>
      <c r="Z584" s="46"/>
      <c r="AA584" s="46"/>
      <c r="AB584" s="46"/>
      <c r="AC584" s="46"/>
      <c r="AD584" s="46"/>
      <c r="AE584" s="53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54">
        <v>50</v>
      </c>
      <c r="AQ584" s="55">
        <f>VLOOKUP(E584,'[1]LopHocPhan'!C$2:F$1412,4,FALSE)</f>
        <v>50</v>
      </c>
      <c r="AR584" s="56">
        <f t="shared" si="52"/>
        <v>0</v>
      </c>
      <c r="AS584" s="55"/>
      <c r="AT584" s="55"/>
      <c r="AU584" s="55">
        <f t="shared" si="53"/>
        <v>50</v>
      </c>
      <c r="AV584" s="57" t="s">
        <v>129</v>
      </c>
      <c r="AW584" s="55">
        <v>1</v>
      </c>
      <c r="AX584" s="55" t="s">
        <v>72</v>
      </c>
      <c r="AY584" s="58"/>
      <c r="AZ584" s="58"/>
      <c r="BA584" s="80"/>
      <c r="BB584" s="50"/>
      <c r="BC584" s="46"/>
      <c r="BD584" s="46"/>
      <c r="BE584" s="46"/>
      <c r="BF584" s="46"/>
      <c r="BG584" s="46"/>
      <c r="BH584" s="46"/>
      <c r="BI584" s="46" t="s">
        <v>115</v>
      </c>
      <c r="BJ584" s="46" t="s">
        <v>131</v>
      </c>
      <c r="BK584" s="58" t="s">
        <v>73</v>
      </c>
      <c r="BL584" s="58" t="s">
        <v>634</v>
      </c>
      <c r="BM584" s="65">
        <v>27</v>
      </c>
      <c r="BN584" s="60" t="s">
        <v>647</v>
      </c>
      <c r="BO584" s="36">
        <v>46</v>
      </c>
      <c r="BP584" s="61"/>
      <c r="BQ584" s="62"/>
      <c r="BR584" s="62"/>
      <c r="BS584" s="74"/>
      <c r="BT584" s="58" t="s">
        <v>75</v>
      </c>
    </row>
    <row r="585" spans="1:72" ht="20.25" customHeight="1">
      <c r="A585" s="46">
        <v>16</v>
      </c>
      <c r="B585" s="46">
        <v>100</v>
      </c>
      <c r="C585" s="64" t="s">
        <v>823</v>
      </c>
      <c r="D585" s="48">
        <v>2</v>
      </c>
      <c r="E585" s="49" t="str">
        <f t="shared" si="47"/>
        <v>1316ENTI2211</v>
      </c>
      <c r="F585" s="50">
        <v>1316</v>
      </c>
      <c r="G585" s="51" t="s">
        <v>824</v>
      </c>
      <c r="H585" s="52" t="s">
        <v>66</v>
      </c>
      <c r="I585" s="53" t="s">
        <v>224</v>
      </c>
      <c r="J585" s="53"/>
      <c r="K585" s="53"/>
      <c r="L585" s="46">
        <v>1</v>
      </c>
      <c r="M585" s="46"/>
      <c r="N585" s="46"/>
      <c r="O585" s="46"/>
      <c r="P585" s="46"/>
      <c r="Q585" s="46"/>
      <c r="R585" s="46"/>
      <c r="S585" s="46"/>
      <c r="T585" s="46"/>
      <c r="U585" s="46"/>
      <c r="V585" s="46">
        <v>1</v>
      </c>
      <c r="W585" s="46"/>
      <c r="X585" s="46"/>
      <c r="Y585" s="46"/>
      <c r="Z585" s="46"/>
      <c r="AA585" s="46"/>
      <c r="AB585" s="46"/>
      <c r="AC585" s="46"/>
      <c r="AD585" s="46"/>
      <c r="AE585" s="53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86">
        <v>55</v>
      </c>
      <c r="AQ585" s="55">
        <f>VLOOKUP(E585,'[1]LopHocPhan'!C$2:F$1412,4,FALSE)</f>
        <v>55</v>
      </c>
      <c r="AR585" s="56">
        <f t="shared" si="52"/>
        <v>0</v>
      </c>
      <c r="AS585" s="55"/>
      <c r="AT585" s="55"/>
      <c r="AU585" s="55">
        <f t="shared" si="53"/>
        <v>55</v>
      </c>
      <c r="AV585" s="57" t="s">
        <v>123</v>
      </c>
      <c r="AW585" s="55">
        <v>1</v>
      </c>
      <c r="AX585" s="55" t="s">
        <v>86</v>
      </c>
      <c r="AY585" s="58"/>
      <c r="AZ585" s="58"/>
      <c r="BA585" s="46"/>
      <c r="BB585" s="46"/>
      <c r="BC585" s="46"/>
      <c r="BD585" s="46"/>
      <c r="BE585" s="46" t="s">
        <v>115</v>
      </c>
      <c r="BF585" s="46" t="s">
        <v>180</v>
      </c>
      <c r="BG585" s="46"/>
      <c r="BH585" s="46"/>
      <c r="BI585" s="46"/>
      <c r="BJ585" s="46"/>
      <c r="BK585" s="58" t="s">
        <v>73</v>
      </c>
      <c r="BL585" s="58" t="s">
        <v>634</v>
      </c>
      <c r="BM585" s="65">
        <v>27</v>
      </c>
      <c r="BN585" s="60"/>
      <c r="BO585" s="36">
        <v>46</v>
      </c>
      <c r="BP585" s="61"/>
      <c r="BQ585" s="62"/>
      <c r="BR585" s="62"/>
      <c r="BS585" s="63"/>
      <c r="BT585" s="58" t="s">
        <v>75</v>
      </c>
    </row>
    <row r="586" spans="1:72" ht="20.25" customHeight="1">
      <c r="A586" s="46">
        <v>17</v>
      </c>
      <c r="B586" s="46">
        <v>101</v>
      </c>
      <c r="C586" s="64" t="s">
        <v>823</v>
      </c>
      <c r="D586" s="48">
        <v>2</v>
      </c>
      <c r="E586" s="49" t="str">
        <f aca="true" t="shared" si="54" ref="E586:E649">F586&amp;G586</f>
        <v>1317ENTI2211</v>
      </c>
      <c r="F586" s="50">
        <v>1317</v>
      </c>
      <c r="G586" s="51" t="s">
        <v>824</v>
      </c>
      <c r="H586" s="52" t="s">
        <v>66</v>
      </c>
      <c r="I586" s="53" t="s">
        <v>224</v>
      </c>
      <c r="J586" s="53"/>
      <c r="K586" s="53"/>
      <c r="L586" s="46">
        <v>1</v>
      </c>
      <c r="M586" s="46"/>
      <c r="N586" s="46"/>
      <c r="O586" s="46"/>
      <c r="P586" s="46"/>
      <c r="Q586" s="46"/>
      <c r="R586" s="46"/>
      <c r="S586" s="46"/>
      <c r="T586" s="46"/>
      <c r="U586" s="46"/>
      <c r="V586" s="46">
        <v>1</v>
      </c>
      <c r="W586" s="46"/>
      <c r="X586" s="46"/>
      <c r="Y586" s="46"/>
      <c r="Z586" s="46"/>
      <c r="AA586" s="46"/>
      <c r="AB586" s="46"/>
      <c r="AC586" s="46"/>
      <c r="AD586" s="46"/>
      <c r="AE586" s="53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86">
        <v>55</v>
      </c>
      <c r="AQ586" s="55">
        <f>VLOOKUP(E586,'[1]LopHocPhan'!C$2:F$1412,4,FALSE)</f>
        <v>55</v>
      </c>
      <c r="AR586" s="56">
        <f t="shared" si="52"/>
        <v>0</v>
      </c>
      <c r="AS586" s="55"/>
      <c r="AT586" s="55"/>
      <c r="AU586" s="55">
        <f t="shared" si="53"/>
        <v>55</v>
      </c>
      <c r="AV586" s="96" t="s">
        <v>102</v>
      </c>
      <c r="AW586" s="97">
        <v>1</v>
      </c>
      <c r="AX586" s="97" t="s">
        <v>250</v>
      </c>
      <c r="AY586" s="58"/>
      <c r="AZ586" s="58"/>
      <c r="BA586" s="91"/>
      <c r="BB586" s="91"/>
      <c r="BC586" s="46"/>
      <c r="BD586" s="46"/>
      <c r="BE586" s="46" t="s">
        <v>115</v>
      </c>
      <c r="BF586" s="46" t="s">
        <v>184</v>
      </c>
      <c r="BG586" s="46"/>
      <c r="BH586" s="46"/>
      <c r="BI586" s="46"/>
      <c r="BJ586" s="46"/>
      <c r="BK586" s="58" t="s">
        <v>73</v>
      </c>
      <c r="BL586" s="58" t="s">
        <v>634</v>
      </c>
      <c r="BM586" s="65">
        <v>27</v>
      </c>
      <c r="BN586" s="60"/>
      <c r="BO586" s="36">
        <v>46</v>
      </c>
      <c r="BP586" s="61"/>
      <c r="BQ586" s="62"/>
      <c r="BR586" s="62"/>
      <c r="BS586" s="63"/>
      <c r="BT586" s="58" t="s">
        <v>75</v>
      </c>
    </row>
    <row r="587" spans="1:72" ht="20.25" customHeight="1">
      <c r="A587" s="46">
        <v>18</v>
      </c>
      <c r="B587" s="46">
        <v>102</v>
      </c>
      <c r="C587" s="64" t="s">
        <v>823</v>
      </c>
      <c r="D587" s="48">
        <v>2</v>
      </c>
      <c r="E587" s="49" t="str">
        <f t="shared" si="54"/>
        <v>1318ENTI2211</v>
      </c>
      <c r="F587" s="50">
        <v>1318</v>
      </c>
      <c r="G587" s="51" t="s">
        <v>824</v>
      </c>
      <c r="H587" s="52" t="s">
        <v>66</v>
      </c>
      <c r="I587" s="53" t="s">
        <v>224</v>
      </c>
      <c r="J587" s="53"/>
      <c r="K587" s="53"/>
      <c r="L587" s="46">
        <v>1</v>
      </c>
      <c r="M587" s="46"/>
      <c r="N587" s="46"/>
      <c r="O587" s="46"/>
      <c r="P587" s="46"/>
      <c r="Q587" s="46"/>
      <c r="R587" s="46"/>
      <c r="S587" s="46"/>
      <c r="T587" s="46"/>
      <c r="U587" s="46"/>
      <c r="V587" s="46">
        <v>1</v>
      </c>
      <c r="W587" s="46"/>
      <c r="X587" s="46"/>
      <c r="Y587" s="46"/>
      <c r="Z587" s="46"/>
      <c r="AA587" s="46"/>
      <c r="AB587" s="46"/>
      <c r="AC587" s="46"/>
      <c r="AD587" s="46"/>
      <c r="AE587" s="53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86">
        <v>55</v>
      </c>
      <c r="AQ587" s="55">
        <f>VLOOKUP(E587,'[1]LopHocPhan'!C$2:F$1412,4,FALSE)</f>
        <v>55</v>
      </c>
      <c r="AR587" s="56">
        <f t="shared" si="52"/>
        <v>0</v>
      </c>
      <c r="AS587" s="55"/>
      <c r="AT587" s="55"/>
      <c r="AU587" s="55">
        <f t="shared" si="53"/>
        <v>55</v>
      </c>
      <c r="AV587" s="121" t="s">
        <v>163</v>
      </c>
      <c r="AW587" s="97">
        <v>1</v>
      </c>
      <c r="AX587" s="97" t="s">
        <v>155</v>
      </c>
      <c r="AY587" s="58"/>
      <c r="AZ587" s="58"/>
      <c r="BA587" s="91"/>
      <c r="BB587" s="91"/>
      <c r="BC587" s="46"/>
      <c r="BD587" s="46"/>
      <c r="BE587" s="46" t="s">
        <v>115</v>
      </c>
      <c r="BF587" s="46" t="s">
        <v>187</v>
      </c>
      <c r="BG587" s="46"/>
      <c r="BH587" s="46"/>
      <c r="BI587" s="46"/>
      <c r="BJ587" s="46"/>
      <c r="BK587" s="58" t="s">
        <v>73</v>
      </c>
      <c r="BL587" s="58" t="s">
        <v>634</v>
      </c>
      <c r="BM587" s="65">
        <v>27</v>
      </c>
      <c r="BN587" s="60"/>
      <c r="BO587" s="36">
        <v>46</v>
      </c>
      <c r="BP587" s="61"/>
      <c r="BQ587" s="62"/>
      <c r="BR587" s="62"/>
      <c r="BS587" s="63"/>
      <c r="BT587" s="58" t="s">
        <v>75</v>
      </c>
    </row>
    <row r="588" spans="1:72" ht="20.25" customHeight="1">
      <c r="A588" s="46">
        <v>19</v>
      </c>
      <c r="B588" s="46">
        <v>103</v>
      </c>
      <c r="C588" s="64" t="s">
        <v>823</v>
      </c>
      <c r="D588" s="48">
        <v>2</v>
      </c>
      <c r="E588" s="49" t="str">
        <f t="shared" si="54"/>
        <v>1319ENTI2211</v>
      </c>
      <c r="F588" s="50">
        <v>1319</v>
      </c>
      <c r="G588" s="51" t="s">
        <v>824</v>
      </c>
      <c r="H588" s="52" t="s">
        <v>66</v>
      </c>
      <c r="I588" s="53" t="s">
        <v>224</v>
      </c>
      <c r="J588" s="53"/>
      <c r="K588" s="53"/>
      <c r="L588" s="46">
        <v>1</v>
      </c>
      <c r="M588" s="46"/>
      <c r="N588" s="46"/>
      <c r="O588" s="46"/>
      <c r="P588" s="46"/>
      <c r="Q588" s="46"/>
      <c r="R588" s="46"/>
      <c r="S588" s="46"/>
      <c r="T588" s="46"/>
      <c r="U588" s="46"/>
      <c r="V588" s="46">
        <v>1</v>
      </c>
      <c r="W588" s="46"/>
      <c r="X588" s="46"/>
      <c r="Y588" s="46"/>
      <c r="Z588" s="46"/>
      <c r="AA588" s="46"/>
      <c r="AB588" s="46"/>
      <c r="AC588" s="46"/>
      <c r="AD588" s="46"/>
      <c r="AE588" s="53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86">
        <v>55</v>
      </c>
      <c r="AQ588" s="55">
        <f>VLOOKUP(E588,'[1]LopHocPhan'!C$2:F$1412,4,FALSE)</f>
        <v>43</v>
      </c>
      <c r="AR588" s="56">
        <f t="shared" si="52"/>
        <v>12</v>
      </c>
      <c r="AS588" s="55"/>
      <c r="AT588" s="55"/>
      <c r="AU588" s="55">
        <f t="shared" si="53"/>
        <v>43</v>
      </c>
      <c r="AV588" s="121" t="s">
        <v>163</v>
      </c>
      <c r="AW588" s="55">
        <v>1</v>
      </c>
      <c r="AX588" s="55" t="s">
        <v>204</v>
      </c>
      <c r="AY588" s="58"/>
      <c r="AZ588" s="58"/>
      <c r="BA588" s="46"/>
      <c r="BB588" s="46"/>
      <c r="BC588" s="46"/>
      <c r="BD588" s="46"/>
      <c r="BE588" s="46" t="s">
        <v>115</v>
      </c>
      <c r="BF588" s="46" t="s">
        <v>463</v>
      </c>
      <c r="BG588" s="46"/>
      <c r="BH588" s="46"/>
      <c r="BI588" s="46"/>
      <c r="BJ588" s="46"/>
      <c r="BK588" s="58" t="s">
        <v>73</v>
      </c>
      <c r="BL588" s="58" t="s">
        <v>634</v>
      </c>
      <c r="BM588" s="65">
        <v>27</v>
      </c>
      <c r="BN588" s="60"/>
      <c r="BO588" s="36">
        <v>46</v>
      </c>
      <c r="BP588" s="61"/>
      <c r="BQ588" s="62"/>
      <c r="BR588" s="62"/>
      <c r="BS588" s="63"/>
      <c r="BT588" s="58" t="s">
        <v>75</v>
      </c>
    </row>
    <row r="589" spans="1:72" ht="20.25" customHeight="1">
      <c r="A589" s="46">
        <v>20</v>
      </c>
      <c r="B589" s="46">
        <v>121</v>
      </c>
      <c r="C589" s="47" t="s">
        <v>823</v>
      </c>
      <c r="D589" s="48">
        <v>2</v>
      </c>
      <c r="E589" s="49" t="str">
        <f t="shared" si="54"/>
        <v>1320ENTI2211</v>
      </c>
      <c r="F589" s="50">
        <v>1320</v>
      </c>
      <c r="G589" s="51" t="s">
        <v>824</v>
      </c>
      <c r="H589" s="52" t="s">
        <v>66</v>
      </c>
      <c r="I589" s="53" t="s">
        <v>231</v>
      </c>
      <c r="J589" s="53"/>
      <c r="K589" s="53"/>
      <c r="L589" s="46">
        <v>1</v>
      </c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>
        <v>1</v>
      </c>
      <c r="X589" s="46"/>
      <c r="Y589" s="46"/>
      <c r="Z589" s="46"/>
      <c r="AA589" s="46"/>
      <c r="AB589" s="46"/>
      <c r="AC589" s="46"/>
      <c r="AD589" s="46"/>
      <c r="AE589" s="53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54">
        <v>56</v>
      </c>
      <c r="AQ589" s="55">
        <f>VLOOKUP(E589,'[1]LopHocPhan'!C$2:F$1412,4,FALSE)</f>
        <v>56</v>
      </c>
      <c r="AR589" s="56">
        <f t="shared" si="52"/>
        <v>0</v>
      </c>
      <c r="AS589" s="55"/>
      <c r="AT589" s="55"/>
      <c r="AU589" s="55">
        <f t="shared" si="53"/>
        <v>56</v>
      </c>
      <c r="AV589" s="118" t="s">
        <v>68</v>
      </c>
      <c r="AW589" s="55">
        <v>1</v>
      </c>
      <c r="AX589" s="55" t="s">
        <v>82</v>
      </c>
      <c r="AY589" s="58"/>
      <c r="AZ589" s="58"/>
      <c r="BA589" s="46"/>
      <c r="BB589" s="46"/>
      <c r="BC589" s="46"/>
      <c r="BD589" s="46"/>
      <c r="BE589" s="46"/>
      <c r="BF589" s="46"/>
      <c r="BG589" s="46" t="s">
        <v>115</v>
      </c>
      <c r="BH589" s="46" t="s">
        <v>313</v>
      </c>
      <c r="BI589" s="46"/>
      <c r="BJ589" s="46"/>
      <c r="BK589" s="58" t="s">
        <v>73</v>
      </c>
      <c r="BL589" s="58" t="s">
        <v>634</v>
      </c>
      <c r="BM589" s="65">
        <v>27</v>
      </c>
      <c r="BN589" s="60"/>
      <c r="BO589" s="36">
        <v>46</v>
      </c>
      <c r="BP589" s="61"/>
      <c r="BQ589" s="62"/>
      <c r="BR589" s="62"/>
      <c r="BS589" s="63"/>
      <c r="BT589" s="58" t="s">
        <v>75</v>
      </c>
    </row>
    <row r="590" spans="1:72" ht="20.25" customHeight="1">
      <c r="A590" s="46">
        <v>21</v>
      </c>
      <c r="B590" s="46">
        <v>122</v>
      </c>
      <c r="C590" s="47" t="s">
        <v>823</v>
      </c>
      <c r="D590" s="48">
        <v>2</v>
      </c>
      <c r="E590" s="49" t="str">
        <f t="shared" si="54"/>
        <v>1321ENTI2211</v>
      </c>
      <c r="F590" s="50">
        <v>1321</v>
      </c>
      <c r="G590" s="51" t="s">
        <v>824</v>
      </c>
      <c r="H590" s="52" t="s">
        <v>66</v>
      </c>
      <c r="I590" s="53" t="s">
        <v>231</v>
      </c>
      <c r="J590" s="53"/>
      <c r="K590" s="53"/>
      <c r="L590" s="46">
        <v>1</v>
      </c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>
        <v>1</v>
      </c>
      <c r="X590" s="46"/>
      <c r="Y590" s="46"/>
      <c r="Z590" s="46"/>
      <c r="AA590" s="46"/>
      <c r="AB590" s="46"/>
      <c r="AC590" s="46"/>
      <c r="AD590" s="46"/>
      <c r="AE590" s="53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54">
        <v>56</v>
      </c>
      <c r="AQ590" s="55">
        <f>VLOOKUP(E590,'[1]LopHocPhan'!C$2:F$1412,4,FALSE)</f>
        <v>56</v>
      </c>
      <c r="AR590" s="56">
        <f t="shared" si="52"/>
        <v>0</v>
      </c>
      <c r="AS590" s="55"/>
      <c r="AT590" s="55"/>
      <c r="AU590" s="55">
        <f t="shared" si="53"/>
        <v>56</v>
      </c>
      <c r="AV590" s="118" t="s">
        <v>68</v>
      </c>
      <c r="AW590" s="55">
        <v>1</v>
      </c>
      <c r="AX590" s="55" t="s">
        <v>155</v>
      </c>
      <c r="AY590" s="58"/>
      <c r="AZ590" s="58"/>
      <c r="BA590" s="46"/>
      <c r="BB590" s="46"/>
      <c r="BC590" s="46"/>
      <c r="BD590" s="46"/>
      <c r="BE590" s="46"/>
      <c r="BF590" s="46"/>
      <c r="BG590" s="46" t="s">
        <v>115</v>
      </c>
      <c r="BH590" s="46" t="s">
        <v>465</v>
      </c>
      <c r="BI590" s="46"/>
      <c r="BJ590" s="46"/>
      <c r="BK590" s="58" t="s">
        <v>73</v>
      </c>
      <c r="BL590" s="58" t="s">
        <v>634</v>
      </c>
      <c r="BM590" s="65">
        <v>27</v>
      </c>
      <c r="BN590" s="60"/>
      <c r="BO590" s="36">
        <v>46</v>
      </c>
      <c r="BP590" s="61"/>
      <c r="BQ590" s="62"/>
      <c r="BR590" s="62"/>
      <c r="BS590" s="63"/>
      <c r="BT590" s="58" t="s">
        <v>75</v>
      </c>
    </row>
    <row r="591" spans="1:72" ht="20.25" customHeight="1">
      <c r="A591" s="46">
        <v>22</v>
      </c>
      <c r="B591" s="46">
        <v>123</v>
      </c>
      <c r="C591" s="47" t="s">
        <v>823</v>
      </c>
      <c r="D591" s="48">
        <v>2</v>
      </c>
      <c r="E591" s="49" t="str">
        <f t="shared" si="54"/>
        <v>1322ENTI2211</v>
      </c>
      <c r="F591" s="50">
        <v>1322</v>
      </c>
      <c r="G591" s="51" t="s">
        <v>824</v>
      </c>
      <c r="H591" s="52" t="s">
        <v>66</v>
      </c>
      <c r="I591" s="53" t="s">
        <v>231</v>
      </c>
      <c r="J591" s="53"/>
      <c r="K591" s="53"/>
      <c r="L591" s="46">
        <v>1</v>
      </c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>
        <v>1</v>
      </c>
      <c r="X591" s="46"/>
      <c r="Y591" s="46"/>
      <c r="Z591" s="46"/>
      <c r="AA591" s="46"/>
      <c r="AB591" s="46"/>
      <c r="AC591" s="46"/>
      <c r="AD591" s="46"/>
      <c r="AE591" s="53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54">
        <v>56</v>
      </c>
      <c r="AQ591" s="55">
        <f>VLOOKUP(E591,'[1]LopHocPhan'!C$2:F$1412,4,FALSE)</f>
        <v>56</v>
      </c>
      <c r="AR591" s="56">
        <f t="shared" si="52"/>
        <v>0</v>
      </c>
      <c r="AS591" s="55"/>
      <c r="AT591" s="55"/>
      <c r="AU591" s="55">
        <f t="shared" si="53"/>
        <v>56</v>
      </c>
      <c r="AV591" s="118" t="s">
        <v>68</v>
      </c>
      <c r="AW591" s="55">
        <v>1</v>
      </c>
      <c r="AX591" s="55" t="s">
        <v>204</v>
      </c>
      <c r="AY591" s="58"/>
      <c r="AZ591" s="58"/>
      <c r="BA591" s="46"/>
      <c r="BB591" s="46"/>
      <c r="BC591" s="46"/>
      <c r="BD591" s="46"/>
      <c r="BE591" s="46"/>
      <c r="BF591" s="46"/>
      <c r="BG591" s="46" t="s">
        <v>115</v>
      </c>
      <c r="BH591" s="46" t="s">
        <v>189</v>
      </c>
      <c r="BI591" s="46"/>
      <c r="BJ591" s="46"/>
      <c r="BK591" s="58" t="s">
        <v>73</v>
      </c>
      <c r="BL591" s="58" t="s">
        <v>634</v>
      </c>
      <c r="BM591" s="65">
        <v>27</v>
      </c>
      <c r="BN591" s="60"/>
      <c r="BO591" s="36">
        <v>46</v>
      </c>
      <c r="BP591" s="61"/>
      <c r="BQ591" s="62"/>
      <c r="BR591" s="62"/>
      <c r="BS591" s="63"/>
      <c r="BT591" s="58" t="s">
        <v>75</v>
      </c>
    </row>
    <row r="592" spans="1:72" ht="20.25" customHeight="1">
      <c r="A592" s="46">
        <v>23</v>
      </c>
      <c r="B592" s="46">
        <v>124</v>
      </c>
      <c r="C592" s="47" t="s">
        <v>823</v>
      </c>
      <c r="D592" s="48">
        <v>2</v>
      </c>
      <c r="E592" s="49" t="str">
        <f t="shared" si="54"/>
        <v>1323ENTI2211</v>
      </c>
      <c r="F592" s="50">
        <v>1323</v>
      </c>
      <c r="G592" s="51" t="s">
        <v>824</v>
      </c>
      <c r="H592" s="52" t="s">
        <v>66</v>
      </c>
      <c r="I592" s="53" t="s">
        <v>231</v>
      </c>
      <c r="J592" s="53"/>
      <c r="K592" s="53"/>
      <c r="L592" s="46">
        <v>1</v>
      </c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>
        <v>1</v>
      </c>
      <c r="X592" s="46"/>
      <c r="Y592" s="46"/>
      <c r="Z592" s="46"/>
      <c r="AA592" s="46"/>
      <c r="AB592" s="46"/>
      <c r="AC592" s="46"/>
      <c r="AD592" s="46"/>
      <c r="AE592" s="53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54">
        <v>56</v>
      </c>
      <c r="AQ592" s="55">
        <f>VLOOKUP(E592,'[1]LopHocPhan'!C$2:F$1412,4,FALSE)</f>
        <v>55</v>
      </c>
      <c r="AR592" s="56">
        <f t="shared" si="52"/>
        <v>1</v>
      </c>
      <c r="AS592" s="55"/>
      <c r="AT592" s="55">
        <v>1</v>
      </c>
      <c r="AU592" s="55">
        <f t="shared" si="53"/>
        <v>55</v>
      </c>
      <c r="AV592" s="118" t="s">
        <v>68</v>
      </c>
      <c r="AW592" s="55">
        <v>1</v>
      </c>
      <c r="AX592" s="55" t="s">
        <v>116</v>
      </c>
      <c r="AY592" s="58"/>
      <c r="AZ592" s="58"/>
      <c r="BA592" s="46"/>
      <c r="BB592" s="46"/>
      <c r="BC592" s="46"/>
      <c r="BD592" s="46"/>
      <c r="BE592" s="46"/>
      <c r="BF592" s="46"/>
      <c r="BG592" s="46" t="s">
        <v>115</v>
      </c>
      <c r="BH592" s="46" t="s">
        <v>190</v>
      </c>
      <c r="BI592" s="46"/>
      <c r="BJ592" s="46"/>
      <c r="BK592" s="58" t="s">
        <v>73</v>
      </c>
      <c r="BL592" s="58" t="s">
        <v>634</v>
      </c>
      <c r="BM592" s="65">
        <v>27</v>
      </c>
      <c r="BN592" s="60"/>
      <c r="BO592" s="36">
        <v>46</v>
      </c>
      <c r="BP592" s="61"/>
      <c r="BQ592" s="62"/>
      <c r="BR592" s="62"/>
      <c r="BS592" s="63"/>
      <c r="BT592" s="58" t="s">
        <v>75</v>
      </c>
    </row>
    <row r="593" spans="1:72" ht="20.25" customHeight="1">
      <c r="A593" s="46">
        <v>24</v>
      </c>
      <c r="B593" s="46">
        <v>125</v>
      </c>
      <c r="C593" s="47" t="s">
        <v>823</v>
      </c>
      <c r="D593" s="48">
        <v>2</v>
      </c>
      <c r="E593" s="49" t="str">
        <f t="shared" si="54"/>
        <v>1324ENTI2211</v>
      </c>
      <c r="F593" s="50">
        <v>1324</v>
      </c>
      <c r="G593" s="51" t="s">
        <v>824</v>
      </c>
      <c r="H593" s="52" t="s">
        <v>66</v>
      </c>
      <c r="I593" s="53" t="s">
        <v>231</v>
      </c>
      <c r="J593" s="53"/>
      <c r="K593" s="53"/>
      <c r="L593" s="46">
        <v>1</v>
      </c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>
        <v>1</v>
      </c>
      <c r="X593" s="46"/>
      <c r="Y593" s="46"/>
      <c r="Z593" s="46"/>
      <c r="AA593" s="46"/>
      <c r="AB593" s="46"/>
      <c r="AC593" s="46"/>
      <c r="AD593" s="46"/>
      <c r="AE593" s="53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54">
        <v>56</v>
      </c>
      <c r="AQ593" s="55">
        <f>VLOOKUP(E593,'[1]LopHocPhan'!C$2:F$1412,4,FALSE)</f>
        <v>56</v>
      </c>
      <c r="AR593" s="56">
        <f t="shared" si="52"/>
        <v>0</v>
      </c>
      <c r="AS593" s="55"/>
      <c r="AT593" s="55"/>
      <c r="AU593" s="55">
        <f t="shared" si="53"/>
        <v>56</v>
      </c>
      <c r="AV593" s="118" t="s">
        <v>68</v>
      </c>
      <c r="AW593" s="55">
        <v>1</v>
      </c>
      <c r="AX593" s="55" t="s">
        <v>287</v>
      </c>
      <c r="AY593" s="58"/>
      <c r="AZ593" s="58"/>
      <c r="BA593" s="46"/>
      <c r="BB593" s="46"/>
      <c r="BC593" s="46"/>
      <c r="BD593" s="46"/>
      <c r="BE593" s="46"/>
      <c r="BF593" s="46"/>
      <c r="BG593" s="46" t="s">
        <v>115</v>
      </c>
      <c r="BH593" s="46" t="s">
        <v>282</v>
      </c>
      <c r="BI593" s="46"/>
      <c r="BJ593" s="46"/>
      <c r="BK593" s="58" t="s">
        <v>73</v>
      </c>
      <c r="BL593" s="58" t="s">
        <v>634</v>
      </c>
      <c r="BM593" s="65">
        <v>27</v>
      </c>
      <c r="BN593" s="60"/>
      <c r="BO593" s="36">
        <v>46</v>
      </c>
      <c r="BP593" s="61"/>
      <c r="BQ593" s="62"/>
      <c r="BR593" s="62"/>
      <c r="BS593" s="63"/>
      <c r="BT593" s="58" t="s">
        <v>75</v>
      </c>
    </row>
    <row r="594" spans="1:75" ht="20.25" customHeight="1">
      <c r="A594" s="46">
        <v>25</v>
      </c>
      <c r="B594" s="46">
        <v>175</v>
      </c>
      <c r="C594" s="64" t="s">
        <v>823</v>
      </c>
      <c r="D594" s="48">
        <v>2</v>
      </c>
      <c r="E594" s="49" t="str">
        <f t="shared" si="54"/>
        <v>1325ENTI2211</v>
      </c>
      <c r="F594" s="50">
        <v>1325</v>
      </c>
      <c r="G594" s="51" t="s">
        <v>824</v>
      </c>
      <c r="H594" s="52" t="s">
        <v>66</v>
      </c>
      <c r="I594" s="53" t="s">
        <v>439</v>
      </c>
      <c r="J594" s="53"/>
      <c r="K594" s="53"/>
      <c r="L594" s="46">
        <v>1</v>
      </c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>
        <v>1</v>
      </c>
      <c r="AD594" s="46"/>
      <c r="AE594" s="53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54">
        <v>55</v>
      </c>
      <c r="AQ594" s="55">
        <f>VLOOKUP(E594,'[1]LopHocPhan'!C$2:F$1412,4,FALSE)</f>
        <v>55</v>
      </c>
      <c r="AR594" s="56">
        <f t="shared" si="52"/>
        <v>0</v>
      </c>
      <c r="AS594" s="55"/>
      <c r="AT594" s="55"/>
      <c r="AU594" s="55">
        <f t="shared" si="53"/>
        <v>55</v>
      </c>
      <c r="AV594" s="118" t="s">
        <v>140</v>
      </c>
      <c r="AW594" s="55">
        <v>3</v>
      </c>
      <c r="AX594" s="55" t="s">
        <v>72</v>
      </c>
      <c r="AY594" s="58"/>
      <c r="AZ594" s="58"/>
      <c r="BA594" s="46" t="s">
        <v>119</v>
      </c>
      <c r="BB594" s="46" t="s">
        <v>428</v>
      </c>
      <c r="BC594" s="46"/>
      <c r="BD594" s="46"/>
      <c r="BE594" s="46"/>
      <c r="BF594" s="46"/>
      <c r="BG594" s="46"/>
      <c r="BH594" s="46"/>
      <c r="BI594" s="46"/>
      <c r="BJ594" s="46"/>
      <c r="BK594" s="58" t="s">
        <v>73</v>
      </c>
      <c r="BL594" s="58" t="s">
        <v>633</v>
      </c>
      <c r="BM594" s="65">
        <v>27</v>
      </c>
      <c r="BN594" s="60"/>
      <c r="BO594" s="36">
        <v>46</v>
      </c>
      <c r="BP594" s="61"/>
      <c r="BQ594" s="62"/>
      <c r="BR594" s="62"/>
      <c r="BS594" s="63"/>
      <c r="BT594" s="58" t="s">
        <v>75</v>
      </c>
      <c r="BW594" s="38"/>
    </row>
    <row r="595" spans="1:75" ht="20.25" customHeight="1">
      <c r="A595" s="46">
        <v>26</v>
      </c>
      <c r="B595" s="46">
        <v>176</v>
      </c>
      <c r="C595" s="64" t="s">
        <v>823</v>
      </c>
      <c r="D595" s="48">
        <v>2</v>
      </c>
      <c r="E595" s="49" t="str">
        <f t="shared" si="54"/>
        <v>1326ENTI2211</v>
      </c>
      <c r="F595" s="50">
        <v>1326</v>
      </c>
      <c r="G595" s="51" t="s">
        <v>824</v>
      </c>
      <c r="H595" s="52" t="s">
        <v>66</v>
      </c>
      <c r="I595" s="53" t="s">
        <v>439</v>
      </c>
      <c r="J595" s="53"/>
      <c r="K595" s="53"/>
      <c r="L595" s="46">
        <v>1</v>
      </c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>
        <v>1</v>
      </c>
      <c r="AD595" s="46"/>
      <c r="AE595" s="53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54">
        <v>55</v>
      </c>
      <c r="AQ595" s="55">
        <f>VLOOKUP(E595,'[1]LopHocPhan'!C$2:F$1412,4,FALSE)</f>
        <v>53</v>
      </c>
      <c r="AR595" s="56">
        <f t="shared" si="52"/>
        <v>2</v>
      </c>
      <c r="AS595" s="55"/>
      <c r="AT595" s="55"/>
      <c r="AU595" s="55">
        <f t="shared" si="53"/>
        <v>53</v>
      </c>
      <c r="AV595" s="118" t="s">
        <v>140</v>
      </c>
      <c r="AW595" s="55">
        <v>3</v>
      </c>
      <c r="AX595" s="55" t="s">
        <v>79</v>
      </c>
      <c r="AY595" s="58"/>
      <c r="AZ595" s="58"/>
      <c r="BA595" s="46" t="s">
        <v>119</v>
      </c>
      <c r="BB595" s="46" t="s">
        <v>522</v>
      </c>
      <c r="BC595" s="46"/>
      <c r="BD595" s="46"/>
      <c r="BE595" s="46"/>
      <c r="BF595" s="46"/>
      <c r="BG595" s="46"/>
      <c r="BH595" s="46"/>
      <c r="BI595" s="46"/>
      <c r="BJ595" s="46"/>
      <c r="BK595" s="58" t="s">
        <v>73</v>
      </c>
      <c r="BL595" s="58" t="s">
        <v>633</v>
      </c>
      <c r="BM595" s="65">
        <v>27</v>
      </c>
      <c r="BN595" s="60"/>
      <c r="BO595" s="36">
        <v>46</v>
      </c>
      <c r="BP595" s="61"/>
      <c r="BQ595" s="62"/>
      <c r="BR595" s="62"/>
      <c r="BS595" s="63"/>
      <c r="BT595" s="58" t="s">
        <v>75</v>
      </c>
      <c r="BW595" s="38"/>
    </row>
    <row r="596" spans="1:75" ht="20.25" customHeight="1">
      <c r="A596" s="46">
        <v>27</v>
      </c>
      <c r="B596" s="46">
        <v>177</v>
      </c>
      <c r="C596" s="64" t="s">
        <v>823</v>
      </c>
      <c r="D596" s="48">
        <v>2</v>
      </c>
      <c r="E596" s="49" t="str">
        <f t="shared" si="54"/>
        <v>1327ENTI2211</v>
      </c>
      <c r="F596" s="50">
        <v>1327</v>
      </c>
      <c r="G596" s="51" t="s">
        <v>824</v>
      </c>
      <c r="H596" s="52" t="s">
        <v>66</v>
      </c>
      <c r="I596" s="53" t="s">
        <v>439</v>
      </c>
      <c r="J596" s="53"/>
      <c r="K596" s="53"/>
      <c r="L596" s="46">
        <v>1</v>
      </c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>
        <v>1</v>
      </c>
      <c r="AD596" s="46"/>
      <c r="AE596" s="53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54">
        <v>55</v>
      </c>
      <c r="AQ596" s="55">
        <f>VLOOKUP(E596,'[1]LopHocPhan'!C$2:F$1412,4,FALSE)</f>
        <v>55</v>
      </c>
      <c r="AR596" s="56">
        <f t="shared" si="52"/>
        <v>0</v>
      </c>
      <c r="AS596" s="55"/>
      <c r="AT596" s="55"/>
      <c r="AU596" s="55">
        <f t="shared" si="53"/>
        <v>55</v>
      </c>
      <c r="AV596" s="118" t="s">
        <v>183</v>
      </c>
      <c r="AW596" s="55">
        <v>3</v>
      </c>
      <c r="AX596" s="55" t="s">
        <v>186</v>
      </c>
      <c r="AY596" s="58"/>
      <c r="AZ596" s="58"/>
      <c r="BA596" s="46" t="s">
        <v>119</v>
      </c>
      <c r="BB596" s="46" t="s">
        <v>415</v>
      </c>
      <c r="BC596" s="46"/>
      <c r="BD596" s="46"/>
      <c r="BE596" s="46"/>
      <c r="BF596" s="46"/>
      <c r="BG596" s="46"/>
      <c r="BH596" s="46"/>
      <c r="BI596" s="46"/>
      <c r="BJ596" s="46"/>
      <c r="BK596" s="58" t="s">
        <v>73</v>
      </c>
      <c r="BL596" s="58" t="s">
        <v>633</v>
      </c>
      <c r="BM596" s="65">
        <v>27</v>
      </c>
      <c r="BN596" s="60"/>
      <c r="BO596" s="36">
        <v>46</v>
      </c>
      <c r="BP596" s="61"/>
      <c r="BQ596" s="62"/>
      <c r="BR596" s="62"/>
      <c r="BS596" s="63"/>
      <c r="BT596" s="58" t="s">
        <v>75</v>
      </c>
      <c r="BW596" s="38"/>
    </row>
    <row r="597" spans="1:75" ht="20.25" customHeight="1">
      <c r="A597" s="46">
        <v>28</v>
      </c>
      <c r="B597" s="46">
        <v>178</v>
      </c>
      <c r="C597" s="64" t="s">
        <v>823</v>
      </c>
      <c r="D597" s="48">
        <v>2</v>
      </c>
      <c r="E597" s="49" t="str">
        <f t="shared" si="54"/>
        <v>1328ENTI2211</v>
      </c>
      <c r="F597" s="50">
        <v>1328</v>
      </c>
      <c r="G597" s="51" t="s">
        <v>824</v>
      </c>
      <c r="H597" s="52" t="s">
        <v>66</v>
      </c>
      <c r="I597" s="53" t="s">
        <v>439</v>
      </c>
      <c r="J597" s="53"/>
      <c r="K597" s="53"/>
      <c r="L597" s="46">
        <v>1</v>
      </c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>
        <v>1</v>
      </c>
      <c r="AD597" s="46"/>
      <c r="AE597" s="53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54">
        <v>55</v>
      </c>
      <c r="AQ597" s="55">
        <f>VLOOKUP(E597,'[1]LopHocPhan'!C$2:F$1412,4,FALSE)</f>
        <v>51</v>
      </c>
      <c r="AR597" s="56">
        <f t="shared" si="52"/>
        <v>4</v>
      </c>
      <c r="AS597" s="55"/>
      <c r="AT597" s="55"/>
      <c r="AU597" s="55">
        <f t="shared" si="53"/>
        <v>51</v>
      </c>
      <c r="AV597" s="118" t="s">
        <v>183</v>
      </c>
      <c r="AW597" s="55">
        <v>3</v>
      </c>
      <c r="AX597" s="55" t="s">
        <v>124</v>
      </c>
      <c r="AY597" s="58"/>
      <c r="AZ597" s="58"/>
      <c r="BA597" s="46" t="s">
        <v>119</v>
      </c>
      <c r="BB597" s="46" t="s">
        <v>463</v>
      </c>
      <c r="BC597" s="46"/>
      <c r="BD597" s="46"/>
      <c r="BE597" s="46"/>
      <c r="BF597" s="46"/>
      <c r="BG597" s="46"/>
      <c r="BH597" s="46"/>
      <c r="BI597" s="46"/>
      <c r="BJ597" s="46"/>
      <c r="BK597" s="58" t="s">
        <v>73</v>
      </c>
      <c r="BL597" s="58" t="s">
        <v>633</v>
      </c>
      <c r="BM597" s="65">
        <v>27</v>
      </c>
      <c r="BN597" s="60"/>
      <c r="BO597" s="36">
        <v>46</v>
      </c>
      <c r="BP597" s="61"/>
      <c r="BQ597" s="62"/>
      <c r="BR597" s="62"/>
      <c r="BS597" s="63"/>
      <c r="BT597" s="58" t="s">
        <v>75</v>
      </c>
      <c r="BW597" s="38"/>
    </row>
    <row r="598" spans="1:75" ht="20.25" customHeight="1">
      <c r="A598" s="46">
        <v>29</v>
      </c>
      <c r="B598" s="46">
        <v>179</v>
      </c>
      <c r="C598" s="64" t="s">
        <v>823</v>
      </c>
      <c r="D598" s="48">
        <v>2</v>
      </c>
      <c r="E598" s="49" t="str">
        <f t="shared" si="54"/>
        <v>1329ENTI2211</v>
      </c>
      <c r="F598" s="50">
        <v>1329</v>
      </c>
      <c r="G598" s="51" t="s">
        <v>824</v>
      </c>
      <c r="H598" s="52" t="s">
        <v>66</v>
      </c>
      <c r="I598" s="53" t="s">
        <v>439</v>
      </c>
      <c r="J598" s="53"/>
      <c r="K598" s="53"/>
      <c r="L598" s="46">
        <v>1</v>
      </c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>
        <v>1</v>
      </c>
      <c r="AD598" s="46"/>
      <c r="AE598" s="53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54">
        <v>55</v>
      </c>
      <c r="AQ598" s="55">
        <f>VLOOKUP(E598,'[1]LopHocPhan'!C$2:F$1412,4,FALSE)</f>
        <v>53</v>
      </c>
      <c r="AR598" s="56">
        <f t="shared" si="52"/>
        <v>2</v>
      </c>
      <c r="AS598" s="55"/>
      <c r="AT598" s="55"/>
      <c r="AU598" s="55">
        <f t="shared" si="53"/>
        <v>53</v>
      </c>
      <c r="AV598" s="118" t="s">
        <v>183</v>
      </c>
      <c r="AW598" s="55">
        <v>3</v>
      </c>
      <c r="AX598" s="55" t="s">
        <v>125</v>
      </c>
      <c r="AY598" s="58"/>
      <c r="AZ598" s="58"/>
      <c r="BA598" s="46" t="s">
        <v>119</v>
      </c>
      <c r="BB598" s="46" t="s">
        <v>367</v>
      </c>
      <c r="BC598" s="46"/>
      <c r="BD598" s="46"/>
      <c r="BE598" s="46"/>
      <c r="BF598" s="46"/>
      <c r="BG598" s="46"/>
      <c r="BH598" s="46"/>
      <c r="BI598" s="46"/>
      <c r="BJ598" s="46"/>
      <c r="BK598" s="58" t="s">
        <v>73</v>
      </c>
      <c r="BL598" s="58" t="s">
        <v>633</v>
      </c>
      <c r="BM598" s="65">
        <v>27</v>
      </c>
      <c r="BN598" s="60"/>
      <c r="BO598" s="36">
        <v>46</v>
      </c>
      <c r="BP598" s="61"/>
      <c r="BQ598" s="62"/>
      <c r="BR598" s="62"/>
      <c r="BS598" s="63"/>
      <c r="BT598" s="58" t="s">
        <v>75</v>
      </c>
      <c r="BW598" s="38"/>
    </row>
    <row r="599" spans="1:75" ht="20.25" customHeight="1">
      <c r="A599" s="46">
        <v>30</v>
      </c>
      <c r="B599" s="46">
        <v>180</v>
      </c>
      <c r="C599" s="64" t="s">
        <v>823</v>
      </c>
      <c r="D599" s="48">
        <v>2</v>
      </c>
      <c r="E599" s="49" t="str">
        <f t="shared" si="54"/>
        <v>1330ENTI2211</v>
      </c>
      <c r="F599" s="50">
        <v>1330</v>
      </c>
      <c r="G599" s="51" t="s">
        <v>824</v>
      </c>
      <c r="H599" s="52" t="s">
        <v>66</v>
      </c>
      <c r="I599" s="53" t="s">
        <v>439</v>
      </c>
      <c r="J599" s="53"/>
      <c r="K599" s="53"/>
      <c r="L599" s="46">
        <v>1</v>
      </c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>
        <v>1</v>
      </c>
      <c r="AD599" s="46"/>
      <c r="AE599" s="53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54">
        <v>55</v>
      </c>
      <c r="AQ599" s="55">
        <f>VLOOKUP(E599,'[1]LopHocPhan'!C$2:F$1412,4,FALSE)</f>
        <v>55</v>
      </c>
      <c r="AR599" s="56">
        <f t="shared" si="52"/>
        <v>0</v>
      </c>
      <c r="AS599" s="55"/>
      <c r="AT599" s="55"/>
      <c r="AU599" s="55">
        <f t="shared" si="53"/>
        <v>55</v>
      </c>
      <c r="AV599" s="105" t="s">
        <v>153</v>
      </c>
      <c r="AW599" s="55">
        <v>3</v>
      </c>
      <c r="AX599" s="55" t="s">
        <v>86</v>
      </c>
      <c r="AY599" s="72"/>
      <c r="AZ599" s="58"/>
      <c r="BA599" s="46"/>
      <c r="BB599" s="46"/>
      <c r="BC599" s="46" t="s">
        <v>119</v>
      </c>
      <c r="BD599" s="46" t="s">
        <v>473</v>
      </c>
      <c r="BE599" s="46"/>
      <c r="BF599" s="46"/>
      <c r="BG599" s="46"/>
      <c r="BH599" s="46"/>
      <c r="BI599" s="46"/>
      <c r="BJ599" s="46"/>
      <c r="BK599" s="58" t="s">
        <v>73</v>
      </c>
      <c r="BL599" s="72" t="s">
        <v>633</v>
      </c>
      <c r="BM599" s="65">
        <v>27</v>
      </c>
      <c r="BN599" s="60"/>
      <c r="BO599" s="36">
        <v>46</v>
      </c>
      <c r="BP599" s="61"/>
      <c r="BQ599" s="62"/>
      <c r="BR599" s="62"/>
      <c r="BS599" s="63"/>
      <c r="BT599" s="58" t="s">
        <v>75</v>
      </c>
      <c r="BW599" s="38"/>
    </row>
    <row r="600" spans="1:75" ht="20.25" customHeight="1">
      <c r="A600" s="46">
        <v>31</v>
      </c>
      <c r="B600" s="46">
        <v>181</v>
      </c>
      <c r="C600" s="64" t="s">
        <v>823</v>
      </c>
      <c r="D600" s="48">
        <v>2</v>
      </c>
      <c r="E600" s="49" t="str">
        <f t="shared" si="54"/>
        <v>1331ENTI2211</v>
      </c>
      <c r="F600" s="50">
        <v>1331</v>
      </c>
      <c r="G600" s="51" t="s">
        <v>824</v>
      </c>
      <c r="H600" s="52" t="s">
        <v>66</v>
      </c>
      <c r="I600" s="53" t="s">
        <v>439</v>
      </c>
      <c r="J600" s="53"/>
      <c r="K600" s="53"/>
      <c r="L600" s="46">
        <v>1</v>
      </c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>
        <v>1</v>
      </c>
      <c r="AD600" s="46"/>
      <c r="AE600" s="53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54">
        <v>55</v>
      </c>
      <c r="AQ600" s="55">
        <f>VLOOKUP(E600,'[1]LopHocPhan'!C$2:F$1412,4,FALSE)</f>
        <v>55</v>
      </c>
      <c r="AR600" s="56">
        <f t="shared" si="52"/>
        <v>0</v>
      </c>
      <c r="AS600" s="55"/>
      <c r="AT600" s="55"/>
      <c r="AU600" s="55">
        <f t="shared" si="53"/>
        <v>55</v>
      </c>
      <c r="AV600" s="57" t="s">
        <v>84</v>
      </c>
      <c r="AW600" s="55">
        <v>3</v>
      </c>
      <c r="AX600" s="55" t="s">
        <v>174</v>
      </c>
      <c r="AY600" s="72"/>
      <c r="AZ600" s="58"/>
      <c r="BA600" s="46"/>
      <c r="BB600" s="46"/>
      <c r="BC600" s="46" t="s">
        <v>119</v>
      </c>
      <c r="BD600" s="46" t="s">
        <v>199</v>
      </c>
      <c r="BE600" s="46"/>
      <c r="BF600" s="46"/>
      <c r="BG600" s="46"/>
      <c r="BH600" s="46"/>
      <c r="BI600" s="46"/>
      <c r="BJ600" s="46"/>
      <c r="BK600" s="58" t="s">
        <v>73</v>
      </c>
      <c r="BL600" s="72" t="s">
        <v>633</v>
      </c>
      <c r="BM600" s="65">
        <v>27</v>
      </c>
      <c r="BN600" s="60"/>
      <c r="BO600" s="36">
        <v>46</v>
      </c>
      <c r="BP600" s="61"/>
      <c r="BQ600" s="62"/>
      <c r="BR600" s="62"/>
      <c r="BS600" s="63"/>
      <c r="BT600" s="58" t="s">
        <v>75</v>
      </c>
      <c r="BW600" s="38"/>
    </row>
    <row r="601" spans="1:74" ht="20.25" customHeight="1">
      <c r="A601" s="46">
        <v>32</v>
      </c>
      <c r="B601" s="46">
        <v>231</v>
      </c>
      <c r="C601" s="64" t="s">
        <v>823</v>
      </c>
      <c r="D601" s="48">
        <v>2</v>
      </c>
      <c r="E601" s="49" t="str">
        <f t="shared" si="54"/>
        <v>1332ENTI2211</v>
      </c>
      <c r="F601" s="50">
        <v>1332</v>
      </c>
      <c r="G601" s="51" t="s">
        <v>824</v>
      </c>
      <c r="H601" s="52" t="s">
        <v>66</v>
      </c>
      <c r="I601" s="53" t="s">
        <v>239</v>
      </c>
      <c r="J601" s="53"/>
      <c r="K601" s="53"/>
      <c r="L601" s="46">
        <v>1</v>
      </c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>
        <v>1</v>
      </c>
      <c r="AE601" s="53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54">
        <v>55</v>
      </c>
      <c r="AQ601" s="55">
        <f>VLOOKUP(E601,'[1]LopHocPhan'!C$2:F$1412,4,FALSE)</f>
        <v>57</v>
      </c>
      <c r="AR601" s="56">
        <f t="shared" si="52"/>
        <v>-2</v>
      </c>
      <c r="AS601" s="55"/>
      <c r="AT601" s="55"/>
      <c r="AU601" s="55">
        <f t="shared" si="53"/>
        <v>57</v>
      </c>
      <c r="AV601" s="57" t="s">
        <v>123</v>
      </c>
      <c r="AW601" s="55">
        <v>3</v>
      </c>
      <c r="AX601" s="55" t="s">
        <v>86</v>
      </c>
      <c r="AY601" s="58"/>
      <c r="AZ601" s="58"/>
      <c r="BA601" s="46"/>
      <c r="BB601" s="46"/>
      <c r="BC601" s="46"/>
      <c r="BD601" s="46"/>
      <c r="BE601" s="46" t="s">
        <v>119</v>
      </c>
      <c r="BF601" s="46" t="s">
        <v>463</v>
      </c>
      <c r="BG601" s="46"/>
      <c r="BH601" s="46"/>
      <c r="BI601" s="46"/>
      <c r="BJ601" s="46"/>
      <c r="BK601" s="58" t="s">
        <v>73</v>
      </c>
      <c r="BL601" s="58" t="s">
        <v>634</v>
      </c>
      <c r="BM601" s="65">
        <v>27</v>
      </c>
      <c r="BN601" s="60"/>
      <c r="BO601" s="36">
        <v>46</v>
      </c>
      <c r="BP601" s="61"/>
      <c r="BQ601" s="62"/>
      <c r="BR601" s="62"/>
      <c r="BS601" s="63"/>
      <c r="BT601" s="58" t="s">
        <v>75</v>
      </c>
      <c r="BV601" s="38"/>
    </row>
    <row r="602" spans="1:74" ht="20.25" customHeight="1">
      <c r="A602" s="46">
        <v>33</v>
      </c>
      <c r="B602" s="46">
        <v>232</v>
      </c>
      <c r="C602" s="64" t="s">
        <v>823</v>
      </c>
      <c r="D602" s="48">
        <v>2</v>
      </c>
      <c r="E602" s="49" t="str">
        <f t="shared" si="54"/>
        <v>1333ENTI2211</v>
      </c>
      <c r="F602" s="50">
        <v>1333</v>
      </c>
      <c r="G602" s="51" t="s">
        <v>824</v>
      </c>
      <c r="H602" s="52" t="s">
        <v>66</v>
      </c>
      <c r="I602" s="53" t="s">
        <v>239</v>
      </c>
      <c r="J602" s="53"/>
      <c r="K602" s="53"/>
      <c r="L602" s="46">
        <v>1</v>
      </c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>
        <v>1</v>
      </c>
      <c r="AE602" s="53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54">
        <v>55</v>
      </c>
      <c r="AQ602" s="55">
        <f>VLOOKUP(E602,'[1]LopHocPhan'!C$2:F$1412,4,FALSE)</f>
        <v>57</v>
      </c>
      <c r="AR602" s="56">
        <f t="shared" si="52"/>
        <v>-2</v>
      </c>
      <c r="AS602" s="55"/>
      <c r="AT602" s="55"/>
      <c r="AU602" s="55">
        <f t="shared" si="53"/>
        <v>57</v>
      </c>
      <c r="AV602" s="57" t="s">
        <v>102</v>
      </c>
      <c r="AW602" s="55">
        <v>3</v>
      </c>
      <c r="AX602" s="55" t="s">
        <v>99</v>
      </c>
      <c r="AY602" s="58"/>
      <c r="AZ602" s="58"/>
      <c r="BA602" s="46"/>
      <c r="BB602" s="46"/>
      <c r="BC602" s="46"/>
      <c r="BD602" s="46"/>
      <c r="BE602" s="46" t="s">
        <v>119</v>
      </c>
      <c r="BF602" s="46" t="s">
        <v>367</v>
      </c>
      <c r="BG602" s="46"/>
      <c r="BH602" s="46"/>
      <c r="BI602" s="46"/>
      <c r="BJ602" s="46"/>
      <c r="BK602" s="58" t="s">
        <v>73</v>
      </c>
      <c r="BL602" s="58" t="s">
        <v>634</v>
      </c>
      <c r="BM602" s="65">
        <v>27</v>
      </c>
      <c r="BN602" s="60"/>
      <c r="BO602" s="36">
        <v>46</v>
      </c>
      <c r="BP602" s="61"/>
      <c r="BQ602" s="62"/>
      <c r="BR602" s="62"/>
      <c r="BS602" s="63"/>
      <c r="BT602" s="58" t="s">
        <v>75</v>
      </c>
      <c r="BV602" s="38"/>
    </row>
    <row r="603" spans="1:74" ht="20.25" customHeight="1">
      <c r="A603" s="46">
        <v>34</v>
      </c>
      <c r="B603" s="46">
        <v>233</v>
      </c>
      <c r="C603" s="64" t="s">
        <v>823</v>
      </c>
      <c r="D603" s="48">
        <v>2</v>
      </c>
      <c r="E603" s="49" t="str">
        <f t="shared" si="54"/>
        <v>1334ENTI2211</v>
      </c>
      <c r="F603" s="50">
        <v>1334</v>
      </c>
      <c r="G603" s="51" t="s">
        <v>824</v>
      </c>
      <c r="H603" s="52" t="s">
        <v>66</v>
      </c>
      <c r="I603" s="53" t="s">
        <v>239</v>
      </c>
      <c r="J603" s="53"/>
      <c r="K603" s="53"/>
      <c r="L603" s="46">
        <v>1</v>
      </c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>
        <v>1</v>
      </c>
      <c r="AE603" s="53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54">
        <v>55</v>
      </c>
      <c r="AQ603" s="55">
        <f>VLOOKUP(E603,'[1]LopHocPhan'!C$2:F$1412,4,FALSE)</f>
        <v>57</v>
      </c>
      <c r="AR603" s="56">
        <f t="shared" si="52"/>
        <v>-2</v>
      </c>
      <c r="AS603" s="55"/>
      <c r="AT603" s="55"/>
      <c r="AU603" s="55">
        <f t="shared" si="53"/>
        <v>57</v>
      </c>
      <c r="AV603" s="57" t="s">
        <v>163</v>
      </c>
      <c r="AW603" s="55">
        <v>3</v>
      </c>
      <c r="AX603" s="55" t="s">
        <v>287</v>
      </c>
      <c r="AY603" s="58"/>
      <c r="AZ603" s="58"/>
      <c r="BA603" s="46"/>
      <c r="BB603" s="46"/>
      <c r="BC603" s="46"/>
      <c r="BD603" s="46"/>
      <c r="BE603" s="46" t="s">
        <v>119</v>
      </c>
      <c r="BF603" s="46" t="s">
        <v>371</v>
      </c>
      <c r="BG603" s="46"/>
      <c r="BH603" s="46"/>
      <c r="BI603" s="46"/>
      <c r="BJ603" s="46"/>
      <c r="BK603" s="58" t="s">
        <v>73</v>
      </c>
      <c r="BL603" s="58" t="s">
        <v>634</v>
      </c>
      <c r="BM603" s="65">
        <v>27</v>
      </c>
      <c r="BN603" s="60"/>
      <c r="BO603" s="36">
        <v>46</v>
      </c>
      <c r="BP603" s="61"/>
      <c r="BQ603" s="62"/>
      <c r="BR603" s="62"/>
      <c r="BS603" s="63"/>
      <c r="BT603" s="58" t="s">
        <v>75</v>
      </c>
      <c r="BV603" s="38"/>
    </row>
    <row r="604" spans="1:74" ht="20.25" customHeight="1">
      <c r="A604" s="46">
        <v>35</v>
      </c>
      <c r="B604" s="46">
        <v>234</v>
      </c>
      <c r="C604" s="64" t="s">
        <v>823</v>
      </c>
      <c r="D604" s="48">
        <v>2</v>
      </c>
      <c r="E604" s="49" t="str">
        <f t="shared" si="54"/>
        <v>1335ENTI2211</v>
      </c>
      <c r="F604" s="50">
        <v>1335</v>
      </c>
      <c r="G604" s="51" t="s">
        <v>824</v>
      </c>
      <c r="H604" s="52" t="s">
        <v>66</v>
      </c>
      <c r="I604" s="53" t="s">
        <v>239</v>
      </c>
      <c r="J604" s="53"/>
      <c r="K604" s="53"/>
      <c r="L604" s="46">
        <v>1</v>
      </c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>
        <v>1</v>
      </c>
      <c r="AE604" s="53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54">
        <v>55</v>
      </c>
      <c r="AQ604" s="55">
        <f>VLOOKUP(E604,'[1]LopHocPhan'!C$2:F$1412,4,FALSE)</f>
        <v>57</v>
      </c>
      <c r="AR604" s="56">
        <f t="shared" si="52"/>
        <v>-2</v>
      </c>
      <c r="AS604" s="55"/>
      <c r="AT604" s="55"/>
      <c r="AU604" s="55">
        <f t="shared" si="53"/>
        <v>57</v>
      </c>
      <c r="AV604" s="57" t="s">
        <v>163</v>
      </c>
      <c r="AW604" s="55">
        <v>3</v>
      </c>
      <c r="AX604" s="55" t="s">
        <v>318</v>
      </c>
      <c r="AY604" s="58"/>
      <c r="AZ604" s="58"/>
      <c r="BA604" s="46"/>
      <c r="BB604" s="46"/>
      <c r="BC604" s="46"/>
      <c r="BD604" s="46"/>
      <c r="BE604" s="46" t="s">
        <v>119</v>
      </c>
      <c r="BF604" s="46" t="s">
        <v>522</v>
      </c>
      <c r="BG604" s="46"/>
      <c r="BH604" s="46"/>
      <c r="BI604" s="46"/>
      <c r="BJ604" s="46"/>
      <c r="BK604" s="58" t="s">
        <v>73</v>
      </c>
      <c r="BL604" s="58" t="s">
        <v>634</v>
      </c>
      <c r="BM604" s="65">
        <v>27</v>
      </c>
      <c r="BN604" s="60"/>
      <c r="BO604" s="36">
        <v>46</v>
      </c>
      <c r="BP604" s="61"/>
      <c r="BQ604" s="62"/>
      <c r="BR604" s="62"/>
      <c r="BS604" s="63"/>
      <c r="BT604" s="58" t="s">
        <v>75</v>
      </c>
      <c r="BV604" s="38"/>
    </row>
    <row r="605" spans="1:72" ht="20.25" customHeight="1">
      <c r="A605" s="46">
        <v>36</v>
      </c>
      <c r="B605" s="46">
        <v>240</v>
      </c>
      <c r="C605" s="64" t="s">
        <v>823</v>
      </c>
      <c r="D605" s="48">
        <v>2</v>
      </c>
      <c r="E605" s="49" t="str">
        <f t="shared" si="54"/>
        <v>1336ENTI2211</v>
      </c>
      <c r="F605" s="50">
        <v>1336</v>
      </c>
      <c r="G605" s="51" t="s">
        <v>824</v>
      </c>
      <c r="H605" s="52" t="s">
        <v>66</v>
      </c>
      <c r="I605" s="46" t="s">
        <v>244</v>
      </c>
      <c r="J605" s="53"/>
      <c r="K605" s="53"/>
      <c r="L605" s="46">
        <v>1</v>
      </c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53">
        <v>1</v>
      </c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67">
        <v>55</v>
      </c>
      <c r="AQ605" s="55">
        <f>VLOOKUP(E605,'[1]LopHocPhan'!C$2:F$1412,4,FALSE)</f>
        <v>54</v>
      </c>
      <c r="AR605" s="56">
        <f t="shared" si="52"/>
        <v>1</v>
      </c>
      <c r="AS605" s="55"/>
      <c r="AT605" s="55"/>
      <c r="AU605" s="55">
        <f t="shared" si="53"/>
        <v>54</v>
      </c>
      <c r="AV605" s="57" t="s">
        <v>68</v>
      </c>
      <c r="AW605" s="55">
        <v>3</v>
      </c>
      <c r="AX605" s="55" t="s">
        <v>186</v>
      </c>
      <c r="AY605" s="58"/>
      <c r="AZ605" s="58"/>
      <c r="BA605" s="46"/>
      <c r="BB605" s="46"/>
      <c r="BC605" s="46"/>
      <c r="BD605" s="46"/>
      <c r="BE605" s="46"/>
      <c r="BF605" s="46"/>
      <c r="BG605" s="46" t="s">
        <v>119</v>
      </c>
      <c r="BH605" s="46" t="s">
        <v>199</v>
      </c>
      <c r="BI605" s="46"/>
      <c r="BJ605" s="46"/>
      <c r="BK605" s="58" t="s">
        <v>73</v>
      </c>
      <c r="BL605" s="58" t="s">
        <v>634</v>
      </c>
      <c r="BM605" s="65">
        <v>27</v>
      </c>
      <c r="BN605" s="60"/>
      <c r="BO605" s="36">
        <v>46</v>
      </c>
      <c r="BP605" s="61"/>
      <c r="BQ605" s="62"/>
      <c r="BR605" s="62"/>
      <c r="BS605" s="63"/>
      <c r="BT605" s="58" t="s">
        <v>75</v>
      </c>
    </row>
    <row r="606" spans="1:72" ht="20.25" customHeight="1">
      <c r="A606" s="46">
        <v>37</v>
      </c>
      <c r="B606" s="46">
        <v>241</v>
      </c>
      <c r="C606" s="64" t="s">
        <v>823</v>
      </c>
      <c r="D606" s="48">
        <v>2</v>
      </c>
      <c r="E606" s="49" t="str">
        <f t="shared" si="54"/>
        <v>1337ENTI2211</v>
      </c>
      <c r="F606" s="50">
        <v>1337</v>
      </c>
      <c r="G606" s="51" t="s">
        <v>824</v>
      </c>
      <c r="H606" s="52" t="s">
        <v>66</v>
      </c>
      <c r="I606" s="46" t="s">
        <v>244</v>
      </c>
      <c r="J606" s="53"/>
      <c r="K606" s="53"/>
      <c r="L606" s="46">
        <v>1</v>
      </c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53">
        <v>1</v>
      </c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67">
        <v>55</v>
      </c>
      <c r="AQ606" s="55">
        <f>VLOOKUP(E606,'[1]LopHocPhan'!C$2:F$1412,4,FALSE)</f>
        <v>53</v>
      </c>
      <c r="AR606" s="56">
        <f t="shared" si="52"/>
        <v>2</v>
      </c>
      <c r="AS606" s="55"/>
      <c r="AT606" s="55"/>
      <c r="AU606" s="55">
        <f t="shared" si="53"/>
        <v>53</v>
      </c>
      <c r="AV606" s="57" t="s">
        <v>76</v>
      </c>
      <c r="AW606" s="55">
        <v>3</v>
      </c>
      <c r="AX606" s="55" t="s">
        <v>104</v>
      </c>
      <c r="AY606" s="58"/>
      <c r="AZ606" s="58"/>
      <c r="BA606" s="46"/>
      <c r="BB606" s="46"/>
      <c r="BC606" s="46"/>
      <c r="BD606" s="46"/>
      <c r="BE606" s="46"/>
      <c r="BF606" s="46"/>
      <c r="BG606" s="46" t="s">
        <v>119</v>
      </c>
      <c r="BH606" s="46" t="s">
        <v>164</v>
      </c>
      <c r="BI606" s="46"/>
      <c r="BJ606" s="46"/>
      <c r="BK606" s="58" t="s">
        <v>73</v>
      </c>
      <c r="BL606" s="58" t="s">
        <v>634</v>
      </c>
      <c r="BM606" s="65">
        <v>27</v>
      </c>
      <c r="BN606" s="60"/>
      <c r="BO606" s="36">
        <v>46</v>
      </c>
      <c r="BP606" s="61"/>
      <c r="BQ606" s="62"/>
      <c r="BR606" s="62"/>
      <c r="BS606" s="63"/>
      <c r="BT606" s="58" t="s">
        <v>75</v>
      </c>
    </row>
    <row r="607" spans="1:72" ht="20.25" customHeight="1">
      <c r="A607" s="46">
        <v>38</v>
      </c>
      <c r="B607" s="46">
        <v>242</v>
      </c>
      <c r="C607" s="64" t="s">
        <v>823</v>
      </c>
      <c r="D607" s="48">
        <v>2</v>
      </c>
      <c r="E607" s="49" t="str">
        <f t="shared" si="54"/>
        <v>1338ENTI2211</v>
      </c>
      <c r="F607" s="50">
        <v>1338</v>
      </c>
      <c r="G607" s="51" t="s">
        <v>824</v>
      </c>
      <c r="H607" s="52" t="s">
        <v>66</v>
      </c>
      <c r="I607" s="46" t="s">
        <v>244</v>
      </c>
      <c r="J607" s="53"/>
      <c r="K607" s="53"/>
      <c r="L607" s="46">
        <v>1</v>
      </c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53">
        <v>1</v>
      </c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67">
        <v>55</v>
      </c>
      <c r="AQ607" s="55">
        <f>VLOOKUP(E607,'[1]LopHocPhan'!C$2:F$1412,4,FALSE)</f>
        <v>54</v>
      </c>
      <c r="AR607" s="56">
        <f t="shared" si="52"/>
        <v>1</v>
      </c>
      <c r="AS607" s="55"/>
      <c r="AT607" s="55"/>
      <c r="AU607" s="55">
        <f t="shared" si="53"/>
        <v>54</v>
      </c>
      <c r="AV607" s="57" t="s">
        <v>80</v>
      </c>
      <c r="AW607" s="55">
        <v>3</v>
      </c>
      <c r="AX607" s="55" t="s">
        <v>204</v>
      </c>
      <c r="AY607" s="58"/>
      <c r="AZ607" s="58"/>
      <c r="BA607" s="46"/>
      <c r="BB607" s="46"/>
      <c r="BC607" s="46"/>
      <c r="BD607" s="46"/>
      <c r="BE607" s="46"/>
      <c r="BF607" s="46"/>
      <c r="BG607" s="46" t="s">
        <v>119</v>
      </c>
      <c r="BH607" s="46" t="s">
        <v>201</v>
      </c>
      <c r="BI607" s="46"/>
      <c r="BJ607" s="46"/>
      <c r="BK607" s="58" t="s">
        <v>73</v>
      </c>
      <c r="BL607" s="58" t="s">
        <v>634</v>
      </c>
      <c r="BM607" s="65">
        <v>27</v>
      </c>
      <c r="BN607" s="60"/>
      <c r="BO607" s="36">
        <v>46</v>
      </c>
      <c r="BP607" s="61"/>
      <c r="BQ607" s="62"/>
      <c r="BR607" s="62"/>
      <c r="BS607" s="63"/>
      <c r="BT607" s="58" t="s">
        <v>75</v>
      </c>
    </row>
    <row r="608" spans="1:72" ht="20.25" customHeight="1">
      <c r="A608" s="46">
        <v>39</v>
      </c>
      <c r="B608" s="46">
        <v>243</v>
      </c>
      <c r="C608" s="64" t="s">
        <v>823</v>
      </c>
      <c r="D608" s="48">
        <v>2</v>
      </c>
      <c r="E608" s="49" t="str">
        <f t="shared" si="54"/>
        <v>1339ENTI2211</v>
      </c>
      <c r="F608" s="50">
        <v>1339</v>
      </c>
      <c r="G608" s="51" t="s">
        <v>824</v>
      </c>
      <c r="H608" s="52" t="s">
        <v>66</v>
      </c>
      <c r="I608" s="46" t="s">
        <v>244</v>
      </c>
      <c r="J608" s="53"/>
      <c r="K608" s="53"/>
      <c r="L608" s="46">
        <v>1</v>
      </c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53">
        <v>1</v>
      </c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67">
        <v>55</v>
      </c>
      <c r="AQ608" s="55">
        <f>VLOOKUP(E608,'[1]LopHocPhan'!C$2:F$1412,4,FALSE)</f>
        <v>53</v>
      </c>
      <c r="AR608" s="56">
        <f t="shared" si="52"/>
        <v>2</v>
      </c>
      <c r="AS608" s="55"/>
      <c r="AT608" s="55"/>
      <c r="AU608" s="55">
        <f t="shared" si="53"/>
        <v>53</v>
      </c>
      <c r="AV608" s="118" t="s">
        <v>166</v>
      </c>
      <c r="AW608" s="55">
        <v>3</v>
      </c>
      <c r="AX608" s="55" t="s">
        <v>99</v>
      </c>
      <c r="AY608" s="58"/>
      <c r="AZ608" s="58"/>
      <c r="BA608" s="46"/>
      <c r="BB608" s="46"/>
      <c r="BC608" s="46"/>
      <c r="BD608" s="46"/>
      <c r="BE608" s="46"/>
      <c r="BF608" s="46"/>
      <c r="BG608" s="46" t="s">
        <v>119</v>
      </c>
      <c r="BH608" s="46" t="s">
        <v>483</v>
      </c>
      <c r="BI608" s="46"/>
      <c r="BJ608" s="46"/>
      <c r="BK608" s="58" t="s">
        <v>73</v>
      </c>
      <c r="BL608" s="58" t="s">
        <v>634</v>
      </c>
      <c r="BM608" s="65">
        <v>27</v>
      </c>
      <c r="BN608" s="60"/>
      <c r="BO608" s="36">
        <v>46</v>
      </c>
      <c r="BP608" s="61"/>
      <c r="BQ608" s="62"/>
      <c r="BR608" s="62"/>
      <c r="BS608" s="63"/>
      <c r="BT608" s="58" t="s">
        <v>75</v>
      </c>
    </row>
    <row r="609" spans="1:72" ht="20.25" customHeight="1">
      <c r="A609" s="46">
        <v>40</v>
      </c>
      <c r="B609" s="46">
        <v>244</v>
      </c>
      <c r="C609" s="64" t="s">
        <v>823</v>
      </c>
      <c r="D609" s="48">
        <v>2</v>
      </c>
      <c r="E609" s="49" t="str">
        <f t="shared" si="54"/>
        <v>1340ENTI2211</v>
      </c>
      <c r="F609" s="50">
        <v>1340</v>
      </c>
      <c r="G609" s="51" t="s">
        <v>824</v>
      </c>
      <c r="H609" s="52" t="s">
        <v>66</v>
      </c>
      <c r="I609" s="46" t="s">
        <v>244</v>
      </c>
      <c r="J609" s="53"/>
      <c r="K609" s="53"/>
      <c r="L609" s="46">
        <v>1</v>
      </c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53">
        <v>1</v>
      </c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67">
        <v>55</v>
      </c>
      <c r="AQ609" s="55">
        <f>VLOOKUP(E609,'[1]LopHocPhan'!C$2:F$1412,4,FALSE)</f>
        <v>43</v>
      </c>
      <c r="AR609" s="56">
        <f t="shared" si="52"/>
        <v>12</v>
      </c>
      <c r="AS609" s="55"/>
      <c r="AT609" s="55"/>
      <c r="AU609" s="55">
        <f t="shared" si="53"/>
        <v>43</v>
      </c>
      <c r="AV609" s="118" t="s">
        <v>166</v>
      </c>
      <c r="AW609" s="55">
        <v>3</v>
      </c>
      <c r="AX609" s="55" t="s">
        <v>104</v>
      </c>
      <c r="AY609" s="58"/>
      <c r="AZ609" s="58"/>
      <c r="BA609" s="46"/>
      <c r="BB609" s="46"/>
      <c r="BC609" s="46"/>
      <c r="BD609" s="46"/>
      <c r="BE609" s="46"/>
      <c r="BF609" s="46"/>
      <c r="BG609" s="46" t="s">
        <v>119</v>
      </c>
      <c r="BH609" s="46" t="s">
        <v>481</v>
      </c>
      <c r="BI609" s="46"/>
      <c r="BJ609" s="46"/>
      <c r="BK609" s="58" t="s">
        <v>73</v>
      </c>
      <c r="BL609" s="58" t="s">
        <v>634</v>
      </c>
      <c r="BM609" s="65">
        <v>27</v>
      </c>
      <c r="BN609" s="60"/>
      <c r="BO609" s="36">
        <v>46</v>
      </c>
      <c r="BP609" s="61"/>
      <c r="BQ609" s="62"/>
      <c r="BR609" s="62"/>
      <c r="BS609" s="63"/>
      <c r="BT609" s="58" t="s">
        <v>75</v>
      </c>
    </row>
    <row r="610" spans="1:72" ht="20.25" customHeight="1">
      <c r="A610" s="46">
        <v>41</v>
      </c>
      <c r="B610" s="46">
        <v>267</v>
      </c>
      <c r="C610" s="117" t="s">
        <v>825</v>
      </c>
      <c r="D610" s="48">
        <v>1</v>
      </c>
      <c r="E610" s="49" t="str">
        <f t="shared" si="54"/>
        <v>1351ENTI0811</v>
      </c>
      <c r="F610" s="50">
        <v>1351</v>
      </c>
      <c r="G610" s="51" t="s">
        <v>826</v>
      </c>
      <c r="H610" s="52" t="s">
        <v>349</v>
      </c>
      <c r="I610" s="46" t="s">
        <v>90</v>
      </c>
      <c r="J610" s="53"/>
      <c r="K610" s="53"/>
      <c r="L610" s="46">
        <v>1</v>
      </c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53"/>
      <c r="AF610" s="46"/>
      <c r="AG610" s="46">
        <v>1</v>
      </c>
      <c r="AH610" s="46"/>
      <c r="AI610" s="46"/>
      <c r="AJ610" s="46"/>
      <c r="AK610" s="46"/>
      <c r="AL610" s="46"/>
      <c r="AM610" s="46"/>
      <c r="AN610" s="46"/>
      <c r="AO610" s="46"/>
      <c r="AP610" s="67">
        <v>50</v>
      </c>
      <c r="AQ610" s="55">
        <f>VLOOKUP(E610,'[1]LopHocPhan'!C$2:F$1412,4,FALSE)</f>
        <v>50</v>
      </c>
      <c r="AR610" s="56">
        <f t="shared" si="52"/>
        <v>0</v>
      </c>
      <c r="AS610" s="55"/>
      <c r="AT610" s="55"/>
      <c r="AU610" s="55">
        <f t="shared" si="53"/>
        <v>50</v>
      </c>
      <c r="AV610" s="57" t="s">
        <v>153</v>
      </c>
      <c r="AW610" s="55">
        <v>1</v>
      </c>
      <c r="AX610" s="55" t="s">
        <v>82</v>
      </c>
      <c r="AY610" s="58"/>
      <c r="AZ610" s="58"/>
      <c r="BA610" s="46"/>
      <c r="BB610" s="46"/>
      <c r="BC610" s="46" t="s">
        <v>115</v>
      </c>
      <c r="BD610" s="52" t="s">
        <v>199</v>
      </c>
      <c r="BE610" s="46"/>
      <c r="BF610" s="46"/>
      <c r="BG610" s="46"/>
      <c r="BH610" s="46"/>
      <c r="BI610" s="46"/>
      <c r="BJ610" s="46"/>
      <c r="BK610" s="58" t="s">
        <v>73</v>
      </c>
      <c r="BL610" s="58" t="s">
        <v>827</v>
      </c>
      <c r="BM610" s="65">
        <v>27</v>
      </c>
      <c r="BN610" s="60" t="s">
        <v>321</v>
      </c>
      <c r="BO610" s="36">
        <v>46</v>
      </c>
      <c r="BP610" s="61"/>
      <c r="BQ610" s="62"/>
      <c r="BR610" s="62"/>
      <c r="BS610" s="63"/>
      <c r="BT610" s="58" t="s">
        <v>75</v>
      </c>
    </row>
    <row r="611" spans="1:72" ht="20.25" customHeight="1">
      <c r="A611" s="46">
        <v>42</v>
      </c>
      <c r="B611" s="46">
        <v>268</v>
      </c>
      <c r="C611" s="117" t="s">
        <v>825</v>
      </c>
      <c r="D611" s="48">
        <v>1</v>
      </c>
      <c r="E611" s="49" t="str">
        <f t="shared" si="54"/>
        <v>1352ENTI0811</v>
      </c>
      <c r="F611" s="50">
        <v>1352</v>
      </c>
      <c r="G611" s="51" t="s">
        <v>826</v>
      </c>
      <c r="H611" s="52" t="s">
        <v>349</v>
      </c>
      <c r="I611" s="46" t="s">
        <v>90</v>
      </c>
      <c r="J611" s="53"/>
      <c r="K611" s="53"/>
      <c r="L611" s="46">
        <v>1</v>
      </c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53"/>
      <c r="AF611" s="46"/>
      <c r="AG611" s="46">
        <v>1</v>
      </c>
      <c r="AH611" s="46"/>
      <c r="AI611" s="46"/>
      <c r="AJ611" s="46"/>
      <c r="AK611" s="46"/>
      <c r="AL611" s="46"/>
      <c r="AM611" s="46"/>
      <c r="AN611" s="46"/>
      <c r="AO611" s="46"/>
      <c r="AP611" s="67">
        <v>50</v>
      </c>
      <c r="AQ611" s="55">
        <f>VLOOKUP(E611,'[1]LopHocPhan'!C$2:F$1412,4,FALSE)</f>
        <v>50</v>
      </c>
      <c r="AR611" s="56">
        <f t="shared" si="52"/>
        <v>0</v>
      </c>
      <c r="AS611" s="55"/>
      <c r="AT611" s="55"/>
      <c r="AU611" s="55">
        <f t="shared" si="53"/>
        <v>50</v>
      </c>
      <c r="AV611" s="57" t="s">
        <v>153</v>
      </c>
      <c r="AW611" s="55">
        <v>1</v>
      </c>
      <c r="AX611" s="55" t="s">
        <v>250</v>
      </c>
      <c r="AY611" s="58"/>
      <c r="AZ611" s="58"/>
      <c r="BA611" s="46"/>
      <c r="BB611" s="46"/>
      <c r="BC611" s="46" t="s">
        <v>115</v>
      </c>
      <c r="BD611" s="46" t="s">
        <v>164</v>
      </c>
      <c r="BE611" s="46"/>
      <c r="BF611" s="46"/>
      <c r="BG611" s="46"/>
      <c r="BH611" s="46"/>
      <c r="BI611" s="46"/>
      <c r="BJ611" s="46"/>
      <c r="BK611" s="58" t="s">
        <v>73</v>
      </c>
      <c r="BL611" s="58" t="s">
        <v>827</v>
      </c>
      <c r="BM611" s="65">
        <v>27</v>
      </c>
      <c r="BN611" s="60" t="s">
        <v>321</v>
      </c>
      <c r="BO611" s="36">
        <v>46</v>
      </c>
      <c r="BP611" s="61"/>
      <c r="BQ611" s="62"/>
      <c r="BR611" s="62"/>
      <c r="BS611" s="63"/>
      <c r="BT611" s="58" t="s">
        <v>75</v>
      </c>
    </row>
    <row r="612" spans="1:72" ht="20.25" customHeight="1">
      <c r="A612" s="46">
        <v>43</v>
      </c>
      <c r="B612" s="46">
        <v>269</v>
      </c>
      <c r="C612" s="117" t="s">
        <v>825</v>
      </c>
      <c r="D612" s="48">
        <v>1</v>
      </c>
      <c r="E612" s="49" t="str">
        <f t="shared" si="54"/>
        <v>1353ENTI0811</v>
      </c>
      <c r="F612" s="50">
        <v>1353</v>
      </c>
      <c r="G612" s="51" t="s">
        <v>826</v>
      </c>
      <c r="H612" s="52" t="s">
        <v>349</v>
      </c>
      <c r="I612" s="46" t="s">
        <v>90</v>
      </c>
      <c r="J612" s="53"/>
      <c r="K612" s="53"/>
      <c r="L612" s="46">
        <v>1</v>
      </c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53"/>
      <c r="AF612" s="46"/>
      <c r="AG612" s="46">
        <v>1</v>
      </c>
      <c r="AH612" s="46"/>
      <c r="AI612" s="46"/>
      <c r="AJ612" s="46"/>
      <c r="AK612" s="46"/>
      <c r="AL612" s="46"/>
      <c r="AM612" s="46"/>
      <c r="AN612" s="46"/>
      <c r="AO612" s="46"/>
      <c r="AP612" s="67">
        <v>50</v>
      </c>
      <c r="AQ612" s="55">
        <f>VLOOKUP(E612,'[1]LopHocPhan'!C$2:F$1412,4,FALSE)</f>
        <v>49</v>
      </c>
      <c r="AR612" s="56">
        <f t="shared" si="52"/>
        <v>1</v>
      </c>
      <c r="AS612" s="55"/>
      <c r="AT612" s="55"/>
      <c r="AU612" s="55">
        <f t="shared" si="53"/>
        <v>49</v>
      </c>
      <c r="AV612" s="57" t="s">
        <v>153</v>
      </c>
      <c r="AW612" s="55">
        <v>1</v>
      </c>
      <c r="AX612" s="55" t="s">
        <v>186</v>
      </c>
      <c r="AY612" s="58"/>
      <c r="AZ612" s="58"/>
      <c r="BA612" s="46"/>
      <c r="BB612" s="46"/>
      <c r="BC612" s="46" t="s">
        <v>115</v>
      </c>
      <c r="BD612" s="46" t="s">
        <v>201</v>
      </c>
      <c r="BE612" s="46"/>
      <c r="BF612" s="46"/>
      <c r="BG612" s="46"/>
      <c r="BH612" s="46"/>
      <c r="BI612" s="46"/>
      <c r="BJ612" s="46"/>
      <c r="BK612" s="58" t="s">
        <v>73</v>
      </c>
      <c r="BL612" s="58" t="s">
        <v>827</v>
      </c>
      <c r="BM612" s="65">
        <v>27</v>
      </c>
      <c r="BN612" s="60" t="s">
        <v>321</v>
      </c>
      <c r="BO612" s="36">
        <v>46</v>
      </c>
      <c r="BP612" s="61"/>
      <c r="BQ612" s="62"/>
      <c r="BR612" s="62"/>
      <c r="BS612" s="63"/>
      <c r="BT612" s="58" t="s">
        <v>75</v>
      </c>
    </row>
    <row r="613" spans="1:72" ht="20.25" customHeight="1">
      <c r="A613" s="46">
        <v>44</v>
      </c>
      <c r="B613" s="46">
        <v>270</v>
      </c>
      <c r="C613" s="117" t="s">
        <v>825</v>
      </c>
      <c r="D613" s="48">
        <v>1</v>
      </c>
      <c r="E613" s="49" t="str">
        <f t="shared" si="54"/>
        <v>1354ENTI0811</v>
      </c>
      <c r="F613" s="50">
        <v>1354</v>
      </c>
      <c r="G613" s="51" t="s">
        <v>826</v>
      </c>
      <c r="H613" s="52" t="s">
        <v>349</v>
      </c>
      <c r="I613" s="46" t="s">
        <v>90</v>
      </c>
      <c r="J613" s="53"/>
      <c r="K613" s="53"/>
      <c r="L613" s="46">
        <v>1</v>
      </c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53"/>
      <c r="AF613" s="46"/>
      <c r="AG613" s="46">
        <v>1</v>
      </c>
      <c r="AH613" s="46"/>
      <c r="AI613" s="46"/>
      <c r="AJ613" s="46"/>
      <c r="AK613" s="46"/>
      <c r="AL613" s="46"/>
      <c r="AM613" s="46"/>
      <c r="AN613" s="46"/>
      <c r="AO613" s="46"/>
      <c r="AP613" s="67">
        <v>50</v>
      </c>
      <c r="AQ613" s="55">
        <f>VLOOKUP(E613,'[1]LopHocPhan'!C$2:F$1412,4,FALSE)</f>
        <v>44</v>
      </c>
      <c r="AR613" s="56">
        <f t="shared" si="52"/>
        <v>6</v>
      </c>
      <c r="AS613" s="55"/>
      <c r="AT613" s="55"/>
      <c r="AU613" s="55">
        <f t="shared" si="53"/>
        <v>44</v>
      </c>
      <c r="AV613" s="57" t="s">
        <v>84</v>
      </c>
      <c r="AW613" s="55">
        <v>1</v>
      </c>
      <c r="AX613" s="55" t="s">
        <v>250</v>
      </c>
      <c r="AY613" s="58"/>
      <c r="AZ613" s="58"/>
      <c r="BA613" s="46"/>
      <c r="BB613" s="46"/>
      <c r="BC613" s="46" t="s">
        <v>115</v>
      </c>
      <c r="BD613" s="46" t="s">
        <v>483</v>
      </c>
      <c r="BE613" s="46"/>
      <c r="BF613" s="46"/>
      <c r="BG613" s="46"/>
      <c r="BH613" s="46"/>
      <c r="BI613" s="46"/>
      <c r="BJ613" s="46"/>
      <c r="BK613" s="58" t="s">
        <v>73</v>
      </c>
      <c r="BL613" s="58" t="s">
        <v>827</v>
      </c>
      <c r="BM613" s="65">
        <v>27</v>
      </c>
      <c r="BN613" s="60" t="s">
        <v>321</v>
      </c>
      <c r="BO613" s="36">
        <v>46</v>
      </c>
      <c r="BP613" s="61"/>
      <c r="BQ613" s="62"/>
      <c r="BR613" s="62"/>
      <c r="BS613" s="63"/>
      <c r="BT613" s="58" t="s">
        <v>75</v>
      </c>
    </row>
    <row r="614" spans="1:72" ht="20.25" customHeight="1">
      <c r="A614" s="46">
        <v>45</v>
      </c>
      <c r="B614" s="46">
        <v>271</v>
      </c>
      <c r="C614" s="117" t="s">
        <v>825</v>
      </c>
      <c r="D614" s="48">
        <v>1</v>
      </c>
      <c r="E614" s="49" t="str">
        <f t="shared" si="54"/>
        <v>1355ENTI0811</v>
      </c>
      <c r="F614" s="50">
        <v>1355</v>
      </c>
      <c r="G614" s="51" t="s">
        <v>826</v>
      </c>
      <c r="H614" s="52" t="s">
        <v>349</v>
      </c>
      <c r="I614" s="46" t="s">
        <v>90</v>
      </c>
      <c r="J614" s="53"/>
      <c r="K614" s="53"/>
      <c r="L614" s="46">
        <v>1</v>
      </c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53"/>
      <c r="AF614" s="46"/>
      <c r="AG614" s="46">
        <v>1</v>
      </c>
      <c r="AH614" s="46"/>
      <c r="AI614" s="46"/>
      <c r="AJ614" s="46"/>
      <c r="AK614" s="46"/>
      <c r="AL614" s="46"/>
      <c r="AM614" s="46"/>
      <c r="AN614" s="46"/>
      <c r="AO614" s="46"/>
      <c r="AP614" s="67">
        <v>50</v>
      </c>
      <c r="AQ614" s="55">
        <f>VLOOKUP(E614,'[1]LopHocPhan'!C$2:F$1412,4,FALSE)</f>
        <v>50</v>
      </c>
      <c r="AR614" s="56">
        <f t="shared" si="52"/>
        <v>0</v>
      </c>
      <c r="AS614" s="55"/>
      <c r="AT614" s="55"/>
      <c r="AU614" s="55">
        <f t="shared" si="53"/>
        <v>50</v>
      </c>
      <c r="AV614" s="57" t="s">
        <v>84</v>
      </c>
      <c r="AW614" s="55">
        <v>1</v>
      </c>
      <c r="AX614" s="55" t="s">
        <v>186</v>
      </c>
      <c r="AY614" s="58"/>
      <c r="AZ614" s="58"/>
      <c r="BA614" s="46"/>
      <c r="BB614" s="46"/>
      <c r="BC614" s="46" t="s">
        <v>115</v>
      </c>
      <c r="BD614" s="46" t="s">
        <v>481</v>
      </c>
      <c r="BE614" s="46"/>
      <c r="BF614" s="46"/>
      <c r="BG614" s="46"/>
      <c r="BH614" s="46"/>
      <c r="BI614" s="46"/>
      <c r="BJ614" s="46"/>
      <c r="BK614" s="58" t="s">
        <v>73</v>
      </c>
      <c r="BL614" s="58" t="s">
        <v>827</v>
      </c>
      <c r="BM614" s="65">
        <v>27</v>
      </c>
      <c r="BN614" s="60" t="s">
        <v>321</v>
      </c>
      <c r="BO614" s="36">
        <v>46</v>
      </c>
      <c r="BP614" s="61"/>
      <c r="BQ614" s="62"/>
      <c r="BR614" s="62"/>
      <c r="BS614" s="63"/>
      <c r="BT614" s="58" t="s">
        <v>75</v>
      </c>
    </row>
    <row r="615" spans="1:72" ht="20.25" customHeight="1">
      <c r="A615" s="46">
        <v>46</v>
      </c>
      <c r="B615" s="46">
        <v>272</v>
      </c>
      <c r="C615" s="117" t="s">
        <v>828</v>
      </c>
      <c r="D615" s="48">
        <v>1</v>
      </c>
      <c r="E615" s="49" t="str">
        <f t="shared" si="54"/>
        <v>1351ENTI0911</v>
      </c>
      <c r="F615" s="50">
        <v>1351</v>
      </c>
      <c r="G615" s="51" t="s">
        <v>829</v>
      </c>
      <c r="H615" s="52" t="s">
        <v>349</v>
      </c>
      <c r="I615" s="46" t="s">
        <v>90</v>
      </c>
      <c r="J615" s="53"/>
      <c r="K615" s="53"/>
      <c r="L615" s="46">
        <v>1</v>
      </c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53"/>
      <c r="AF615" s="46"/>
      <c r="AG615" s="46">
        <v>1</v>
      </c>
      <c r="AH615" s="46"/>
      <c r="AI615" s="46"/>
      <c r="AJ615" s="46"/>
      <c r="AK615" s="46"/>
      <c r="AL615" s="46"/>
      <c r="AM615" s="46"/>
      <c r="AN615" s="46"/>
      <c r="AO615" s="46"/>
      <c r="AP615" s="67">
        <v>50</v>
      </c>
      <c r="AQ615" s="55">
        <f>VLOOKUP(E615,'[1]LopHocPhan'!C$2:F$1412,4,FALSE)</f>
        <v>50</v>
      </c>
      <c r="AR615" s="56">
        <f t="shared" si="52"/>
        <v>0</v>
      </c>
      <c r="AS615" s="55"/>
      <c r="AT615" s="55"/>
      <c r="AU615" s="55">
        <f t="shared" si="53"/>
        <v>50</v>
      </c>
      <c r="AV615" s="57" t="s">
        <v>173</v>
      </c>
      <c r="AW615" s="55">
        <v>1</v>
      </c>
      <c r="AX615" s="55" t="s">
        <v>186</v>
      </c>
      <c r="AY615" s="58"/>
      <c r="AZ615" s="58"/>
      <c r="BA615" s="46"/>
      <c r="BB615" s="46"/>
      <c r="BC615" s="46" t="s">
        <v>115</v>
      </c>
      <c r="BD615" s="52" t="s">
        <v>199</v>
      </c>
      <c r="BE615" s="46"/>
      <c r="BF615" s="46"/>
      <c r="BG615" s="46"/>
      <c r="BH615" s="46"/>
      <c r="BI615" s="46"/>
      <c r="BJ615" s="46"/>
      <c r="BK615" s="58" t="s">
        <v>332</v>
      </c>
      <c r="BL615" s="58" t="s">
        <v>633</v>
      </c>
      <c r="BM615" s="65">
        <v>27</v>
      </c>
      <c r="BN615" s="60" t="s">
        <v>321</v>
      </c>
      <c r="BO615" s="36">
        <v>46</v>
      </c>
      <c r="BP615" s="61"/>
      <c r="BQ615" s="62"/>
      <c r="BR615" s="62"/>
      <c r="BS615" s="63"/>
      <c r="BT615" s="58" t="s">
        <v>75</v>
      </c>
    </row>
    <row r="616" spans="1:72" ht="20.25" customHeight="1">
      <c r="A616" s="46">
        <v>47</v>
      </c>
      <c r="B616" s="46">
        <v>273</v>
      </c>
      <c r="C616" s="117" t="s">
        <v>828</v>
      </c>
      <c r="D616" s="48">
        <v>1</v>
      </c>
      <c r="E616" s="49" t="str">
        <f t="shared" si="54"/>
        <v>1352ENTI0911</v>
      </c>
      <c r="F616" s="50">
        <v>1352</v>
      </c>
      <c r="G616" s="51" t="s">
        <v>829</v>
      </c>
      <c r="H616" s="52" t="s">
        <v>349</v>
      </c>
      <c r="I616" s="46" t="s">
        <v>90</v>
      </c>
      <c r="J616" s="53"/>
      <c r="K616" s="53"/>
      <c r="L616" s="46">
        <v>1</v>
      </c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53"/>
      <c r="AF616" s="46"/>
      <c r="AG616" s="46">
        <v>1</v>
      </c>
      <c r="AH616" s="46"/>
      <c r="AI616" s="46"/>
      <c r="AJ616" s="46"/>
      <c r="AK616" s="46"/>
      <c r="AL616" s="46"/>
      <c r="AM616" s="46"/>
      <c r="AN616" s="46"/>
      <c r="AO616" s="46"/>
      <c r="AP616" s="67">
        <v>50</v>
      </c>
      <c r="AQ616" s="55">
        <f>VLOOKUP(E616,'[1]LopHocPhan'!C$2:F$1412,4,FALSE)</f>
        <v>50</v>
      </c>
      <c r="AR616" s="56">
        <f t="shared" si="52"/>
        <v>0</v>
      </c>
      <c r="AS616" s="55"/>
      <c r="AT616" s="55"/>
      <c r="AU616" s="55">
        <f t="shared" si="53"/>
        <v>50</v>
      </c>
      <c r="AV616" s="57" t="s">
        <v>173</v>
      </c>
      <c r="AW616" s="55">
        <v>1</v>
      </c>
      <c r="AX616" s="55" t="s">
        <v>124</v>
      </c>
      <c r="AY616" s="58"/>
      <c r="AZ616" s="58"/>
      <c r="BA616" s="46"/>
      <c r="BB616" s="46"/>
      <c r="BC616" s="46" t="s">
        <v>115</v>
      </c>
      <c r="BD616" s="46" t="s">
        <v>164</v>
      </c>
      <c r="BE616" s="46"/>
      <c r="BF616" s="46"/>
      <c r="BG616" s="46"/>
      <c r="BH616" s="46"/>
      <c r="BI616" s="46"/>
      <c r="BJ616" s="46"/>
      <c r="BK616" s="58" t="s">
        <v>332</v>
      </c>
      <c r="BL616" s="58" t="s">
        <v>633</v>
      </c>
      <c r="BM616" s="65">
        <v>27</v>
      </c>
      <c r="BN616" s="60" t="s">
        <v>321</v>
      </c>
      <c r="BO616" s="36">
        <v>46</v>
      </c>
      <c r="BP616" s="61"/>
      <c r="BQ616" s="62"/>
      <c r="BR616" s="62"/>
      <c r="BS616" s="63"/>
      <c r="BT616" s="58" t="s">
        <v>75</v>
      </c>
    </row>
    <row r="617" spans="1:72" ht="20.25" customHeight="1">
      <c r="A617" s="46">
        <v>48</v>
      </c>
      <c r="B617" s="46">
        <v>274</v>
      </c>
      <c r="C617" s="117" t="s">
        <v>828</v>
      </c>
      <c r="D617" s="48">
        <v>1</v>
      </c>
      <c r="E617" s="49" t="str">
        <f t="shared" si="54"/>
        <v>1353ENTI0911</v>
      </c>
      <c r="F617" s="50">
        <v>1353</v>
      </c>
      <c r="G617" s="51" t="s">
        <v>829</v>
      </c>
      <c r="H617" s="52" t="s">
        <v>349</v>
      </c>
      <c r="I617" s="46" t="s">
        <v>90</v>
      </c>
      <c r="J617" s="53"/>
      <c r="K617" s="53"/>
      <c r="L617" s="46">
        <v>1</v>
      </c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53"/>
      <c r="AF617" s="46"/>
      <c r="AG617" s="46">
        <v>1</v>
      </c>
      <c r="AH617" s="46"/>
      <c r="AI617" s="46"/>
      <c r="AJ617" s="46"/>
      <c r="AK617" s="46"/>
      <c r="AL617" s="46"/>
      <c r="AM617" s="46"/>
      <c r="AN617" s="46"/>
      <c r="AO617" s="46"/>
      <c r="AP617" s="67">
        <v>50</v>
      </c>
      <c r="AQ617" s="55">
        <f>VLOOKUP(E617,'[1]LopHocPhan'!C$2:F$1412,4,FALSE)</f>
        <v>47</v>
      </c>
      <c r="AR617" s="56">
        <f t="shared" si="52"/>
        <v>3</v>
      </c>
      <c r="AS617" s="55"/>
      <c r="AT617" s="55"/>
      <c r="AU617" s="55">
        <f t="shared" si="53"/>
        <v>47</v>
      </c>
      <c r="AV617" s="57" t="s">
        <v>175</v>
      </c>
      <c r="AW617" s="55">
        <v>1</v>
      </c>
      <c r="AX617" s="55" t="s">
        <v>118</v>
      </c>
      <c r="AY617" s="58"/>
      <c r="AZ617" s="58"/>
      <c r="BA617" s="46"/>
      <c r="BB617" s="46"/>
      <c r="BC617" s="46" t="s">
        <v>115</v>
      </c>
      <c r="BD617" s="46" t="s">
        <v>201</v>
      </c>
      <c r="BE617" s="46"/>
      <c r="BF617" s="46"/>
      <c r="BG617" s="46"/>
      <c r="BH617" s="46"/>
      <c r="BI617" s="46"/>
      <c r="BJ617" s="46"/>
      <c r="BK617" s="58" t="s">
        <v>332</v>
      </c>
      <c r="BL617" s="58" t="s">
        <v>633</v>
      </c>
      <c r="BM617" s="65">
        <v>27</v>
      </c>
      <c r="BN617" s="60" t="s">
        <v>321</v>
      </c>
      <c r="BO617" s="36">
        <v>46</v>
      </c>
      <c r="BP617" s="61"/>
      <c r="BQ617" s="62"/>
      <c r="BR617" s="62"/>
      <c r="BS617" s="63"/>
      <c r="BT617" s="58" t="s">
        <v>75</v>
      </c>
    </row>
    <row r="618" spans="1:72" ht="20.25" customHeight="1">
      <c r="A618" s="46">
        <v>49</v>
      </c>
      <c r="B618" s="46">
        <v>275</v>
      </c>
      <c r="C618" s="117" t="s">
        <v>828</v>
      </c>
      <c r="D618" s="48">
        <v>1</v>
      </c>
      <c r="E618" s="49" t="str">
        <f t="shared" si="54"/>
        <v>1354ENTI0911</v>
      </c>
      <c r="F618" s="50">
        <v>1354</v>
      </c>
      <c r="G618" s="51" t="s">
        <v>829</v>
      </c>
      <c r="H618" s="52" t="s">
        <v>349</v>
      </c>
      <c r="I618" s="46" t="s">
        <v>90</v>
      </c>
      <c r="J618" s="53"/>
      <c r="K618" s="53"/>
      <c r="L618" s="46">
        <v>1</v>
      </c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53"/>
      <c r="AF618" s="46"/>
      <c r="AG618" s="46">
        <v>1</v>
      </c>
      <c r="AH618" s="46"/>
      <c r="AI618" s="46"/>
      <c r="AJ618" s="46"/>
      <c r="AK618" s="46"/>
      <c r="AL618" s="46"/>
      <c r="AM618" s="46"/>
      <c r="AN618" s="46"/>
      <c r="AO618" s="46"/>
      <c r="AP618" s="67">
        <v>50</v>
      </c>
      <c r="AQ618" s="55">
        <f>VLOOKUP(E618,'[1]LopHocPhan'!C$2:F$1412,4,FALSE)</f>
        <v>46</v>
      </c>
      <c r="AR618" s="56">
        <f t="shared" si="52"/>
        <v>4</v>
      </c>
      <c r="AS618" s="55"/>
      <c r="AT618" s="55"/>
      <c r="AU618" s="55">
        <f t="shared" si="53"/>
        <v>46</v>
      </c>
      <c r="AV618" s="57" t="s">
        <v>175</v>
      </c>
      <c r="AW618" s="55">
        <v>1</v>
      </c>
      <c r="AX618" s="55" t="s">
        <v>174</v>
      </c>
      <c r="AY618" s="58"/>
      <c r="AZ618" s="58"/>
      <c r="BA618" s="46"/>
      <c r="BB618" s="46"/>
      <c r="BC618" s="46" t="s">
        <v>115</v>
      </c>
      <c r="BD618" s="46" t="s">
        <v>483</v>
      </c>
      <c r="BE618" s="46"/>
      <c r="BF618" s="46"/>
      <c r="BG618" s="46"/>
      <c r="BH618" s="46"/>
      <c r="BI618" s="46"/>
      <c r="BJ618" s="46"/>
      <c r="BK618" s="58" t="s">
        <v>332</v>
      </c>
      <c r="BL618" s="58" t="s">
        <v>633</v>
      </c>
      <c r="BM618" s="65">
        <v>27</v>
      </c>
      <c r="BN618" s="60" t="s">
        <v>321</v>
      </c>
      <c r="BO618" s="36">
        <v>46</v>
      </c>
      <c r="BP618" s="61"/>
      <c r="BQ618" s="62"/>
      <c r="BR618" s="62"/>
      <c r="BS618" s="63"/>
      <c r="BT618" s="58" t="s">
        <v>75</v>
      </c>
    </row>
    <row r="619" spans="1:72" ht="20.25" customHeight="1">
      <c r="A619" s="46">
        <v>50</v>
      </c>
      <c r="B619" s="46">
        <v>276</v>
      </c>
      <c r="C619" s="117" t="s">
        <v>828</v>
      </c>
      <c r="D619" s="48">
        <v>1</v>
      </c>
      <c r="E619" s="49" t="str">
        <f t="shared" si="54"/>
        <v>1355ENTI0911</v>
      </c>
      <c r="F619" s="50">
        <v>1355</v>
      </c>
      <c r="G619" s="51" t="s">
        <v>829</v>
      </c>
      <c r="H619" s="52" t="s">
        <v>349</v>
      </c>
      <c r="I619" s="46" t="s">
        <v>90</v>
      </c>
      <c r="J619" s="53"/>
      <c r="K619" s="53"/>
      <c r="L619" s="46">
        <v>1</v>
      </c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53"/>
      <c r="AF619" s="46"/>
      <c r="AG619" s="46">
        <v>1</v>
      </c>
      <c r="AH619" s="46"/>
      <c r="AI619" s="46"/>
      <c r="AJ619" s="46"/>
      <c r="AK619" s="46"/>
      <c r="AL619" s="46"/>
      <c r="AM619" s="46"/>
      <c r="AN619" s="46"/>
      <c r="AO619" s="46"/>
      <c r="AP619" s="67">
        <v>50</v>
      </c>
      <c r="AQ619" s="55">
        <f>VLOOKUP(E619,'[1]LopHocPhan'!C$2:F$1412,4,FALSE)</f>
        <v>50</v>
      </c>
      <c r="AR619" s="56">
        <f t="shared" si="52"/>
        <v>0</v>
      </c>
      <c r="AS619" s="55"/>
      <c r="AT619" s="55"/>
      <c r="AU619" s="55">
        <f t="shared" si="53"/>
        <v>50</v>
      </c>
      <c r="AV619" s="57" t="s">
        <v>175</v>
      </c>
      <c r="AW619" s="55">
        <v>1</v>
      </c>
      <c r="AX619" s="55" t="s">
        <v>72</v>
      </c>
      <c r="AY619" s="58"/>
      <c r="AZ619" s="58"/>
      <c r="BA619" s="46"/>
      <c r="BB619" s="46"/>
      <c r="BC619" s="46" t="s">
        <v>115</v>
      </c>
      <c r="BD619" s="46" t="s">
        <v>481</v>
      </c>
      <c r="BE619" s="46"/>
      <c r="BF619" s="46"/>
      <c r="BG619" s="46"/>
      <c r="BH619" s="46"/>
      <c r="BI619" s="46"/>
      <c r="BJ619" s="46"/>
      <c r="BK619" s="58" t="s">
        <v>332</v>
      </c>
      <c r="BL619" s="58" t="s">
        <v>633</v>
      </c>
      <c r="BM619" s="65">
        <v>27</v>
      </c>
      <c r="BN619" s="60" t="s">
        <v>321</v>
      </c>
      <c r="BO619" s="36">
        <v>46</v>
      </c>
      <c r="BP619" s="61"/>
      <c r="BQ619" s="62"/>
      <c r="BR619" s="62"/>
      <c r="BS619" s="63"/>
      <c r="BT619" s="58" t="s">
        <v>75</v>
      </c>
    </row>
    <row r="620" spans="1:72" ht="20.25" customHeight="1">
      <c r="A620" s="46">
        <v>51</v>
      </c>
      <c r="B620" s="46">
        <v>277</v>
      </c>
      <c r="C620" s="117" t="s">
        <v>830</v>
      </c>
      <c r="D620" s="48">
        <v>2</v>
      </c>
      <c r="E620" s="49" t="str">
        <f t="shared" si="54"/>
        <v>1351ENTI0411</v>
      </c>
      <c r="F620" s="50">
        <v>1351</v>
      </c>
      <c r="G620" s="51" t="s">
        <v>831</v>
      </c>
      <c r="H620" s="52" t="s">
        <v>66</v>
      </c>
      <c r="I620" s="46" t="s">
        <v>90</v>
      </c>
      <c r="J620" s="53"/>
      <c r="K620" s="53"/>
      <c r="L620" s="46">
        <v>1</v>
      </c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53"/>
      <c r="AF620" s="46"/>
      <c r="AG620" s="46">
        <v>1</v>
      </c>
      <c r="AH620" s="46"/>
      <c r="AI620" s="46"/>
      <c r="AJ620" s="46"/>
      <c r="AK620" s="46"/>
      <c r="AL620" s="46"/>
      <c r="AM620" s="46"/>
      <c r="AN620" s="46"/>
      <c r="AO620" s="46"/>
      <c r="AP620" s="67">
        <v>123</v>
      </c>
      <c r="AQ620" s="55">
        <f>VLOOKUP(E620,'[1]LopHocPhan'!C$2:F$1412,4,FALSE)</f>
        <v>122</v>
      </c>
      <c r="AR620" s="56">
        <f t="shared" si="52"/>
        <v>1</v>
      </c>
      <c r="AS620" s="55"/>
      <c r="AT620" s="55"/>
      <c r="AU620" s="55">
        <f t="shared" si="53"/>
        <v>122</v>
      </c>
      <c r="AV620" s="57" t="s">
        <v>188</v>
      </c>
      <c r="AW620" s="55">
        <v>2</v>
      </c>
      <c r="AX620" s="55" t="s">
        <v>534</v>
      </c>
      <c r="AY620" s="58"/>
      <c r="AZ620" s="58" t="s">
        <v>832</v>
      </c>
      <c r="BA620" s="46"/>
      <c r="BB620" s="46"/>
      <c r="BC620" s="46"/>
      <c r="BD620" s="46"/>
      <c r="BE620" s="46" t="s">
        <v>71</v>
      </c>
      <c r="BF620" s="46" t="s">
        <v>125</v>
      </c>
      <c r="BG620" s="46"/>
      <c r="BH620" s="46"/>
      <c r="BI620" s="46" t="s">
        <v>71</v>
      </c>
      <c r="BJ620" s="46" t="s">
        <v>118</v>
      </c>
      <c r="BK620" s="58" t="s">
        <v>73</v>
      </c>
      <c r="BL620" s="58" t="s">
        <v>345</v>
      </c>
      <c r="BM620" s="65">
        <v>27</v>
      </c>
      <c r="BN620" s="60" t="s">
        <v>95</v>
      </c>
      <c r="BO620" s="36">
        <v>46</v>
      </c>
      <c r="BP620" s="61"/>
      <c r="BQ620" s="62"/>
      <c r="BR620" s="62"/>
      <c r="BS620" s="63"/>
      <c r="BT620" s="58" t="s">
        <v>75</v>
      </c>
    </row>
    <row r="621" spans="1:72" ht="20.25" customHeight="1">
      <c r="A621" s="46">
        <v>52</v>
      </c>
      <c r="B621" s="46">
        <v>278</v>
      </c>
      <c r="C621" s="117" t="s">
        <v>830</v>
      </c>
      <c r="D621" s="48">
        <v>2</v>
      </c>
      <c r="E621" s="49" t="str">
        <f t="shared" si="54"/>
        <v>1352ENTI0411</v>
      </c>
      <c r="F621" s="50">
        <v>1352</v>
      </c>
      <c r="G621" s="51" t="s">
        <v>831</v>
      </c>
      <c r="H621" s="52" t="s">
        <v>66</v>
      </c>
      <c r="I621" s="46" t="s">
        <v>90</v>
      </c>
      <c r="J621" s="53"/>
      <c r="K621" s="53"/>
      <c r="L621" s="46">
        <v>1</v>
      </c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53"/>
      <c r="AF621" s="46"/>
      <c r="AG621" s="46">
        <v>1</v>
      </c>
      <c r="AH621" s="46"/>
      <c r="AI621" s="46"/>
      <c r="AJ621" s="46"/>
      <c r="AK621" s="46"/>
      <c r="AL621" s="46"/>
      <c r="AM621" s="46"/>
      <c r="AN621" s="46"/>
      <c r="AO621" s="46"/>
      <c r="AP621" s="67">
        <v>123</v>
      </c>
      <c r="AQ621" s="55">
        <f>VLOOKUP(E621,'[1]LopHocPhan'!C$2:F$1412,4,FALSE)</f>
        <v>121</v>
      </c>
      <c r="AR621" s="55"/>
      <c r="AS621" s="55" t="s">
        <v>833</v>
      </c>
      <c r="AT621" s="55"/>
      <c r="AU621" s="55">
        <f>AQ621+21</f>
        <v>142</v>
      </c>
      <c r="AV621" s="57" t="s">
        <v>91</v>
      </c>
      <c r="AW621" s="55">
        <v>2</v>
      </c>
      <c r="AX621" s="55" t="s">
        <v>226</v>
      </c>
      <c r="AY621" s="58"/>
      <c r="AZ621" s="58" t="s">
        <v>648</v>
      </c>
      <c r="BA621" s="46"/>
      <c r="BB621" s="46"/>
      <c r="BC621" s="46"/>
      <c r="BD621" s="46"/>
      <c r="BE621" s="46" t="s">
        <v>71</v>
      </c>
      <c r="BF621" s="70" t="s">
        <v>81</v>
      </c>
      <c r="BG621" s="46"/>
      <c r="BH621" s="46"/>
      <c r="BI621" s="46" t="s">
        <v>71</v>
      </c>
      <c r="BJ621" s="70" t="s">
        <v>158</v>
      </c>
      <c r="BK621" s="58" t="s">
        <v>73</v>
      </c>
      <c r="BL621" s="58" t="s">
        <v>345</v>
      </c>
      <c r="BM621" s="65">
        <v>27</v>
      </c>
      <c r="BN621" s="60" t="s">
        <v>95</v>
      </c>
      <c r="BO621" s="36">
        <v>46</v>
      </c>
      <c r="BP621" s="61"/>
      <c r="BQ621" s="62"/>
      <c r="BR621" s="62"/>
      <c r="BS621" s="63"/>
      <c r="BT621" s="58" t="s">
        <v>75</v>
      </c>
    </row>
    <row r="622" spans="1:72" ht="20.25" customHeight="1">
      <c r="A622" s="46">
        <v>53</v>
      </c>
      <c r="B622" s="46">
        <v>279</v>
      </c>
      <c r="C622" s="117" t="s">
        <v>834</v>
      </c>
      <c r="D622" s="48">
        <v>2</v>
      </c>
      <c r="E622" s="49" t="str">
        <f t="shared" si="54"/>
        <v>1351ENTI0511</v>
      </c>
      <c r="F622" s="50">
        <v>1351</v>
      </c>
      <c r="G622" s="51" t="s">
        <v>835</v>
      </c>
      <c r="H622" s="52" t="s">
        <v>66</v>
      </c>
      <c r="I622" s="46" t="s">
        <v>90</v>
      </c>
      <c r="J622" s="53"/>
      <c r="K622" s="53"/>
      <c r="L622" s="46">
        <v>1</v>
      </c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53"/>
      <c r="AF622" s="46"/>
      <c r="AG622" s="46">
        <v>1</v>
      </c>
      <c r="AH622" s="46"/>
      <c r="AI622" s="46"/>
      <c r="AJ622" s="46"/>
      <c r="AK622" s="46"/>
      <c r="AL622" s="46"/>
      <c r="AM622" s="46"/>
      <c r="AN622" s="46"/>
      <c r="AO622" s="46"/>
      <c r="AP622" s="67">
        <v>123</v>
      </c>
      <c r="AQ622" s="55">
        <f>VLOOKUP(E622,'[1]LopHocPhan'!C$2:F$1412,4,FALSE)</f>
        <v>123</v>
      </c>
      <c r="AR622" s="56">
        <f aca="true" t="shared" si="55" ref="AR622:AR685">AP622-AQ622</f>
        <v>0</v>
      </c>
      <c r="AS622" s="55"/>
      <c r="AT622" s="55"/>
      <c r="AU622" s="55">
        <f aca="true" t="shared" si="56" ref="AU622:AU685">AQ622</f>
        <v>123</v>
      </c>
      <c r="AV622" s="57" t="s">
        <v>96</v>
      </c>
      <c r="AW622" s="55">
        <v>2</v>
      </c>
      <c r="AX622" s="55" t="s">
        <v>836</v>
      </c>
      <c r="AY622" s="58"/>
      <c r="AZ622" s="58" t="s">
        <v>837</v>
      </c>
      <c r="BA622" s="46"/>
      <c r="BB622" s="46"/>
      <c r="BC622" s="46"/>
      <c r="BD622" s="46"/>
      <c r="BE622" s="46" t="s">
        <v>71</v>
      </c>
      <c r="BF622" s="46" t="s">
        <v>125</v>
      </c>
      <c r="BG622" s="46"/>
      <c r="BH622" s="46"/>
      <c r="BI622" s="46" t="s">
        <v>71</v>
      </c>
      <c r="BJ622" s="46" t="s">
        <v>118</v>
      </c>
      <c r="BK622" s="58" t="s">
        <v>838</v>
      </c>
      <c r="BL622" s="58" t="s">
        <v>74</v>
      </c>
      <c r="BM622" s="65">
        <v>27</v>
      </c>
      <c r="BN622" s="60" t="s">
        <v>95</v>
      </c>
      <c r="BO622" s="36">
        <v>46</v>
      </c>
      <c r="BP622" s="61"/>
      <c r="BQ622" s="62"/>
      <c r="BR622" s="62"/>
      <c r="BS622" s="63"/>
      <c r="BT622" s="58" t="s">
        <v>75</v>
      </c>
    </row>
    <row r="623" spans="1:72" ht="20.25" customHeight="1">
      <c r="A623" s="46">
        <v>54</v>
      </c>
      <c r="B623" s="46">
        <v>280</v>
      </c>
      <c r="C623" s="117" t="s">
        <v>834</v>
      </c>
      <c r="D623" s="48">
        <v>2</v>
      </c>
      <c r="E623" s="49" t="str">
        <f t="shared" si="54"/>
        <v>1352ENTI0511</v>
      </c>
      <c r="F623" s="50">
        <v>1352</v>
      </c>
      <c r="G623" s="51" t="s">
        <v>835</v>
      </c>
      <c r="H623" s="52" t="s">
        <v>66</v>
      </c>
      <c r="I623" s="46" t="s">
        <v>90</v>
      </c>
      <c r="J623" s="53"/>
      <c r="K623" s="53"/>
      <c r="L623" s="46">
        <v>1</v>
      </c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53"/>
      <c r="AF623" s="46"/>
      <c r="AG623" s="46">
        <v>1</v>
      </c>
      <c r="AH623" s="46"/>
      <c r="AI623" s="46"/>
      <c r="AJ623" s="46"/>
      <c r="AK623" s="46"/>
      <c r="AL623" s="46"/>
      <c r="AM623" s="46"/>
      <c r="AN623" s="46"/>
      <c r="AO623" s="46"/>
      <c r="AP623" s="67">
        <v>123</v>
      </c>
      <c r="AQ623" s="55">
        <f>VLOOKUP(E623,'[1]LopHocPhan'!C$2:F$1412,4,FALSE)</f>
        <v>120</v>
      </c>
      <c r="AR623" s="56">
        <f t="shared" si="55"/>
        <v>3</v>
      </c>
      <c r="AS623" s="55" t="s">
        <v>839</v>
      </c>
      <c r="AT623" s="55"/>
      <c r="AU623" s="55">
        <f t="shared" si="56"/>
        <v>120</v>
      </c>
      <c r="AV623" s="57" t="s">
        <v>129</v>
      </c>
      <c r="AW623" s="55">
        <v>2</v>
      </c>
      <c r="AX623" s="55" t="s">
        <v>150</v>
      </c>
      <c r="AY623" s="58"/>
      <c r="AZ623" s="72" t="s">
        <v>455</v>
      </c>
      <c r="BA623" s="46"/>
      <c r="BB623" s="46"/>
      <c r="BC623" s="46"/>
      <c r="BD623" s="46"/>
      <c r="BE623" s="46" t="s">
        <v>71</v>
      </c>
      <c r="BF623" s="70" t="s">
        <v>81</v>
      </c>
      <c r="BG623" s="46"/>
      <c r="BH623" s="46"/>
      <c r="BI623" s="46" t="s">
        <v>71</v>
      </c>
      <c r="BJ623" s="46" t="s">
        <v>104</v>
      </c>
      <c r="BK623" s="58" t="s">
        <v>838</v>
      </c>
      <c r="BL623" s="58" t="s">
        <v>74</v>
      </c>
      <c r="BM623" s="65">
        <v>27</v>
      </c>
      <c r="BN623" s="60" t="s">
        <v>95</v>
      </c>
      <c r="BO623" s="36">
        <v>46</v>
      </c>
      <c r="BP623" s="61"/>
      <c r="BQ623" s="62"/>
      <c r="BR623" s="62"/>
      <c r="BS623" s="63"/>
      <c r="BT623" s="58" t="s">
        <v>75</v>
      </c>
    </row>
    <row r="624" spans="1:72" ht="20.25" customHeight="1">
      <c r="A624" s="46">
        <v>55</v>
      </c>
      <c r="B624" s="46">
        <v>293</v>
      </c>
      <c r="C624" s="64" t="s">
        <v>823</v>
      </c>
      <c r="D624" s="65">
        <v>2</v>
      </c>
      <c r="E624" s="49" t="str">
        <f t="shared" si="54"/>
        <v>1341ENTI2211</v>
      </c>
      <c r="F624" s="50">
        <v>1341</v>
      </c>
      <c r="G624" s="51" t="s">
        <v>824</v>
      </c>
      <c r="H624" s="52" t="s">
        <v>66</v>
      </c>
      <c r="I624" s="46" t="s">
        <v>840</v>
      </c>
      <c r="J624" s="53"/>
      <c r="K624" s="53"/>
      <c r="L624" s="46">
        <v>1</v>
      </c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53"/>
      <c r="AF624" s="46">
        <v>1</v>
      </c>
      <c r="AG624" s="46"/>
      <c r="AH624" s="46"/>
      <c r="AI624" s="46"/>
      <c r="AJ624" s="46"/>
      <c r="AK624" s="46"/>
      <c r="AL624" s="46"/>
      <c r="AM624" s="46"/>
      <c r="AN624" s="46"/>
      <c r="AO624" s="46"/>
      <c r="AP624" s="54">
        <v>56</v>
      </c>
      <c r="AQ624" s="55">
        <f>VLOOKUP(E624,'[1]LopHocPhan'!C$2:F$1412,4,FALSE)</f>
        <v>56</v>
      </c>
      <c r="AR624" s="56">
        <f t="shared" si="55"/>
        <v>0</v>
      </c>
      <c r="AS624" s="55"/>
      <c r="AT624" s="55"/>
      <c r="AU624" s="55">
        <f t="shared" si="56"/>
        <v>56</v>
      </c>
      <c r="AV624" s="57" t="s">
        <v>188</v>
      </c>
      <c r="AW624" s="55">
        <v>3</v>
      </c>
      <c r="AX624" s="55" t="s">
        <v>116</v>
      </c>
      <c r="AY624" s="58"/>
      <c r="AZ624" s="58"/>
      <c r="BA624" s="46"/>
      <c r="BB624" s="46"/>
      <c r="BC624" s="46"/>
      <c r="BD624" s="46"/>
      <c r="BE624" s="46"/>
      <c r="BF624" s="46"/>
      <c r="BG624" s="46"/>
      <c r="BH624" s="46"/>
      <c r="BI624" s="46" t="s">
        <v>119</v>
      </c>
      <c r="BJ624" s="46" t="s">
        <v>481</v>
      </c>
      <c r="BK624" s="58" t="s">
        <v>73</v>
      </c>
      <c r="BL624" s="58" t="s">
        <v>634</v>
      </c>
      <c r="BM624" s="65">
        <v>27</v>
      </c>
      <c r="BN624" s="60"/>
      <c r="BO624" s="36">
        <v>46</v>
      </c>
      <c r="BP624" s="61"/>
      <c r="BQ624" s="62"/>
      <c r="BR624" s="62"/>
      <c r="BS624" s="63"/>
      <c r="BT624" s="58" t="s">
        <v>75</v>
      </c>
    </row>
    <row r="625" spans="1:72" ht="20.25" customHeight="1">
      <c r="A625" s="46">
        <v>56</v>
      </c>
      <c r="B625" s="46">
        <v>294</v>
      </c>
      <c r="C625" s="64" t="s">
        <v>823</v>
      </c>
      <c r="D625" s="65">
        <v>2</v>
      </c>
      <c r="E625" s="49" t="str">
        <f t="shared" si="54"/>
        <v>1342ENTI2211</v>
      </c>
      <c r="F625" s="50">
        <v>1342</v>
      </c>
      <c r="G625" s="51" t="s">
        <v>824</v>
      </c>
      <c r="H625" s="52" t="s">
        <v>66</v>
      </c>
      <c r="I625" s="46" t="s">
        <v>840</v>
      </c>
      <c r="J625" s="53"/>
      <c r="K625" s="53"/>
      <c r="L625" s="46">
        <v>1</v>
      </c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53"/>
      <c r="AF625" s="46">
        <v>1</v>
      </c>
      <c r="AG625" s="46"/>
      <c r="AH625" s="46"/>
      <c r="AI625" s="46"/>
      <c r="AJ625" s="46"/>
      <c r="AK625" s="46"/>
      <c r="AL625" s="46"/>
      <c r="AM625" s="46"/>
      <c r="AN625" s="46"/>
      <c r="AO625" s="46"/>
      <c r="AP625" s="54">
        <v>56</v>
      </c>
      <c r="AQ625" s="55">
        <f>VLOOKUP(E625,'[1]LopHocPhan'!C$2:F$1412,4,FALSE)</f>
        <v>56</v>
      </c>
      <c r="AR625" s="56">
        <f t="shared" si="55"/>
        <v>0</v>
      </c>
      <c r="AS625" s="55"/>
      <c r="AT625" s="55"/>
      <c r="AU625" s="55">
        <f t="shared" si="56"/>
        <v>56</v>
      </c>
      <c r="AV625" s="57" t="s">
        <v>91</v>
      </c>
      <c r="AW625" s="55">
        <v>3</v>
      </c>
      <c r="AX625" s="55" t="s">
        <v>94</v>
      </c>
      <c r="AY625" s="58"/>
      <c r="AZ625" s="58"/>
      <c r="BA625" s="46"/>
      <c r="BB625" s="46"/>
      <c r="BC625" s="46"/>
      <c r="BD625" s="46"/>
      <c r="BE625" s="46"/>
      <c r="BF625" s="46"/>
      <c r="BG625" s="46"/>
      <c r="BH625" s="46"/>
      <c r="BI625" s="46" t="s">
        <v>119</v>
      </c>
      <c r="BJ625" s="46" t="s">
        <v>482</v>
      </c>
      <c r="BK625" s="58" t="s">
        <v>73</v>
      </c>
      <c r="BL625" s="58" t="s">
        <v>634</v>
      </c>
      <c r="BM625" s="65">
        <v>27</v>
      </c>
      <c r="BN625" s="60"/>
      <c r="BO625" s="36">
        <v>46</v>
      </c>
      <c r="BP625" s="61"/>
      <c r="BQ625" s="62"/>
      <c r="BR625" s="62"/>
      <c r="BS625" s="63"/>
      <c r="BT625" s="58" t="s">
        <v>75</v>
      </c>
    </row>
    <row r="626" spans="1:72" ht="20.25" customHeight="1">
      <c r="A626" s="46">
        <v>57</v>
      </c>
      <c r="B626" s="46">
        <v>295</v>
      </c>
      <c r="C626" s="64" t="s">
        <v>823</v>
      </c>
      <c r="D626" s="65">
        <v>2</v>
      </c>
      <c r="E626" s="49" t="str">
        <f t="shared" si="54"/>
        <v>1343ENTI2211</v>
      </c>
      <c r="F626" s="50">
        <v>1343</v>
      </c>
      <c r="G626" s="51" t="s">
        <v>824</v>
      </c>
      <c r="H626" s="52" t="s">
        <v>66</v>
      </c>
      <c r="I626" s="46" t="s">
        <v>840</v>
      </c>
      <c r="J626" s="53"/>
      <c r="K626" s="53"/>
      <c r="L626" s="46">
        <v>1</v>
      </c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53"/>
      <c r="AF626" s="46">
        <v>1</v>
      </c>
      <c r="AG626" s="46"/>
      <c r="AH626" s="46"/>
      <c r="AI626" s="46"/>
      <c r="AJ626" s="46"/>
      <c r="AK626" s="46"/>
      <c r="AL626" s="46"/>
      <c r="AM626" s="46"/>
      <c r="AN626" s="46"/>
      <c r="AO626" s="46"/>
      <c r="AP626" s="54">
        <v>56</v>
      </c>
      <c r="AQ626" s="55">
        <f>VLOOKUP(E626,'[1]LopHocPhan'!C$2:F$1412,4,FALSE)</f>
        <v>51</v>
      </c>
      <c r="AR626" s="56">
        <f t="shared" si="55"/>
        <v>5</v>
      </c>
      <c r="AS626" s="55"/>
      <c r="AT626" s="55"/>
      <c r="AU626" s="55">
        <f t="shared" si="56"/>
        <v>51</v>
      </c>
      <c r="AV626" s="57" t="s">
        <v>96</v>
      </c>
      <c r="AW626" s="55">
        <v>3</v>
      </c>
      <c r="AX626" s="55" t="s">
        <v>104</v>
      </c>
      <c r="AY626" s="58"/>
      <c r="AZ626" s="58"/>
      <c r="BA626" s="46"/>
      <c r="BB626" s="46"/>
      <c r="BC626" s="46"/>
      <c r="BD626" s="46"/>
      <c r="BE626" s="46"/>
      <c r="BF626" s="46"/>
      <c r="BG626" s="46"/>
      <c r="BH626" s="46"/>
      <c r="BI626" s="46" t="s">
        <v>119</v>
      </c>
      <c r="BJ626" s="46" t="s">
        <v>464</v>
      </c>
      <c r="BK626" s="58" t="s">
        <v>73</v>
      </c>
      <c r="BL626" s="58" t="s">
        <v>634</v>
      </c>
      <c r="BM626" s="65">
        <v>27</v>
      </c>
      <c r="BN626" s="60"/>
      <c r="BO626" s="36">
        <v>46</v>
      </c>
      <c r="BP626" s="61"/>
      <c r="BQ626" s="62"/>
      <c r="BR626" s="62"/>
      <c r="BS626" s="63"/>
      <c r="BT626" s="58" t="s">
        <v>75</v>
      </c>
    </row>
    <row r="627" spans="1:72" ht="20.25" customHeight="1">
      <c r="A627" s="46">
        <v>58</v>
      </c>
      <c r="B627" s="46">
        <v>296</v>
      </c>
      <c r="C627" s="64" t="s">
        <v>823</v>
      </c>
      <c r="D627" s="65">
        <v>2</v>
      </c>
      <c r="E627" s="49" t="str">
        <f t="shared" si="54"/>
        <v>1344ENTI2211</v>
      </c>
      <c r="F627" s="50">
        <v>1344</v>
      </c>
      <c r="G627" s="51" t="s">
        <v>824</v>
      </c>
      <c r="H627" s="52" t="s">
        <v>66</v>
      </c>
      <c r="I627" s="46" t="s">
        <v>840</v>
      </c>
      <c r="J627" s="53"/>
      <c r="K627" s="53"/>
      <c r="L627" s="46">
        <v>1</v>
      </c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53"/>
      <c r="AF627" s="46">
        <v>1</v>
      </c>
      <c r="AG627" s="46"/>
      <c r="AH627" s="46"/>
      <c r="AI627" s="46"/>
      <c r="AJ627" s="46"/>
      <c r="AK627" s="46"/>
      <c r="AL627" s="46"/>
      <c r="AM627" s="46"/>
      <c r="AN627" s="46"/>
      <c r="AO627" s="46"/>
      <c r="AP627" s="54">
        <v>56</v>
      </c>
      <c r="AQ627" s="55">
        <f>VLOOKUP(E627,'[1]LopHocPhan'!C$2:F$1412,4,FALSE)</f>
        <v>56</v>
      </c>
      <c r="AR627" s="56">
        <f t="shared" si="55"/>
        <v>0</v>
      </c>
      <c r="AS627" s="55"/>
      <c r="AT627" s="55"/>
      <c r="AU627" s="55">
        <f t="shared" si="56"/>
        <v>56</v>
      </c>
      <c r="AV627" s="57" t="s">
        <v>129</v>
      </c>
      <c r="AW627" s="55">
        <v>3</v>
      </c>
      <c r="AX627" s="55" t="s">
        <v>82</v>
      </c>
      <c r="AY627" s="58"/>
      <c r="AZ627" s="58"/>
      <c r="BA627" s="46"/>
      <c r="BB627" s="46"/>
      <c r="BC627" s="46"/>
      <c r="BD627" s="46"/>
      <c r="BE627" s="46"/>
      <c r="BF627" s="46"/>
      <c r="BG627" s="46"/>
      <c r="BH627" s="46"/>
      <c r="BI627" s="46" t="s">
        <v>119</v>
      </c>
      <c r="BJ627" s="46" t="s">
        <v>313</v>
      </c>
      <c r="BK627" s="58" t="s">
        <v>73</v>
      </c>
      <c r="BL627" s="58" t="s">
        <v>634</v>
      </c>
      <c r="BM627" s="65">
        <v>27</v>
      </c>
      <c r="BN627" s="60"/>
      <c r="BO627" s="36">
        <v>46</v>
      </c>
      <c r="BP627" s="61"/>
      <c r="BQ627" s="62"/>
      <c r="BR627" s="62"/>
      <c r="BS627" s="63"/>
      <c r="BT627" s="58" t="s">
        <v>75</v>
      </c>
    </row>
    <row r="628" spans="1:72" ht="20.25" customHeight="1">
      <c r="A628" s="46">
        <v>59</v>
      </c>
      <c r="B628" s="46">
        <v>309</v>
      </c>
      <c r="C628" s="64" t="s">
        <v>841</v>
      </c>
      <c r="D628" s="48">
        <v>2</v>
      </c>
      <c r="E628" s="49" t="str">
        <f t="shared" si="54"/>
        <v>1345ENTI2211</v>
      </c>
      <c r="F628" s="50">
        <v>1345</v>
      </c>
      <c r="G628" s="51" t="s">
        <v>824</v>
      </c>
      <c r="H628" s="52" t="s">
        <v>66</v>
      </c>
      <c r="I628" s="46" t="s">
        <v>196</v>
      </c>
      <c r="J628" s="53"/>
      <c r="K628" s="53"/>
      <c r="L628" s="46">
        <v>1</v>
      </c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>
        <v>1</v>
      </c>
      <c r="Y628" s="46"/>
      <c r="Z628" s="46"/>
      <c r="AA628" s="46"/>
      <c r="AB628" s="46"/>
      <c r="AC628" s="46"/>
      <c r="AD628" s="46"/>
      <c r="AE628" s="53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54">
        <v>50</v>
      </c>
      <c r="AQ628" s="55">
        <f>VLOOKUP(E628,'[1]LopHocPhan'!C$2:F$1412,4,FALSE)</f>
        <v>50</v>
      </c>
      <c r="AR628" s="56">
        <f t="shared" si="55"/>
        <v>0</v>
      </c>
      <c r="AS628" s="55"/>
      <c r="AT628" s="55"/>
      <c r="AU628" s="55">
        <f t="shared" si="56"/>
        <v>50</v>
      </c>
      <c r="AV628" s="57" t="s">
        <v>76</v>
      </c>
      <c r="AW628" s="55">
        <v>2</v>
      </c>
      <c r="AX628" s="55" t="s">
        <v>86</v>
      </c>
      <c r="AY628" s="58"/>
      <c r="AZ628" s="58"/>
      <c r="BA628" s="46"/>
      <c r="BB628" s="46"/>
      <c r="BC628" s="46"/>
      <c r="BD628" s="46"/>
      <c r="BE628" s="46"/>
      <c r="BF628" s="46"/>
      <c r="BG628" s="46" t="s">
        <v>71</v>
      </c>
      <c r="BH628" s="46" t="s">
        <v>463</v>
      </c>
      <c r="BI628" s="46"/>
      <c r="BJ628" s="46"/>
      <c r="BK628" s="58" t="s">
        <v>73</v>
      </c>
      <c r="BL628" s="58" t="s">
        <v>74</v>
      </c>
      <c r="BM628" s="65">
        <v>27</v>
      </c>
      <c r="BN628" s="60"/>
      <c r="BO628" s="36">
        <v>46</v>
      </c>
      <c r="BP628" s="61"/>
      <c r="BQ628" s="62"/>
      <c r="BR628" s="62"/>
      <c r="BS628" s="63"/>
      <c r="BT628" s="58" t="s">
        <v>75</v>
      </c>
    </row>
    <row r="629" spans="1:72" ht="20.25" customHeight="1">
      <c r="A629" s="46">
        <v>60</v>
      </c>
      <c r="B629" s="46">
        <v>310</v>
      </c>
      <c r="C629" s="64" t="s">
        <v>841</v>
      </c>
      <c r="D629" s="48">
        <v>2</v>
      </c>
      <c r="E629" s="49" t="str">
        <f t="shared" si="54"/>
        <v>1346ENTI2211</v>
      </c>
      <c r="F629" s="50">
        <v>1346</v>
      </c>
      <c r="G629" s="51" t="s">
        <v>824</v>
      </c>
      <c r="H629" s="52" t="s">
        <v>66</v>
      </c>
      <c r="I629" s="46" t="s">
        <v>196</v>
      </c>
      <c r="J629" s="53"/>
      <c r="K629" s="53"/>
      <c r="L629" s="46">
        <v>1</v>
      </c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>
        <v>1</v>
      </c>
      <c r="Y629" s="46"/>
      <c r="Z629" s="46"/>
      <c r="AA629" s="46"/>
      <c r="AB629" s="46"/>
      <c r="AC629" s="46"/>
      <c r="AD629" s="46"/>
      <c r="AE629" s="53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54">
        <v>50</v>
      </c>
      <c r="AQ629" s="55">
        <f>VLOOKUP(E629,'[1]LopHocPhan'!C$2:F$1412,4,FALSE)</f>
        <v>50</v>
      </c>
      <c r="AR629" s="56">
        <f t="shared" si="55"/>
        <v>0</v>
      </c>
      <c r="AS629" s="55"/>
      <c r="AT629" s="55"/>
      <c r="AU629" s="55">
        <f t="shared" si="56"/>
        <v>50</v>
      </c>
      <c r="AV629" s="57" t="s">
        <v>80</v>
      </c>
      <c r="AW629" s="55">
        <v>2</v>
      </c>
      <c r="AX629" s="55" t="s">
        <v>99</v>
      </c>
      <c r="AY629" s="58"/>
      <c r="AZ629" s="58"/>
      <c r="BA629" s="46"/>
      <c r="BB629" s="46"/>
      <c r="BC629" s="46"/>
      <c r="BD629" s="46"/>
      <c r="BE629" s="46"/>
      <c r="BF629" s="46"/>
      <c r="BG629" s="46" t="s">
        <v>71</v>
      </c>
      <c r="BH629" s="46" t="s">
        <v>367</v>
      </c>
      <c r="BI629" s="46"/>
      <c r="BJ629" s="46"/>
      <c r="BK629" s="58" t="s">
        <v>73</v>
      </c>
      <c r="BL629" s="58" t="s">
        <v>74</v>
      </c>
      <c r="BM629" s="65">
        <v>27</v>
      </c>
      <c r="BN629" s="60"/>
      <c r="BO629" s="36">
        <v>46</v>
      </c>
      <c r="BP629" s="61"/>
      <c r="BQ629" s="62"/>
      <c r="BR629" s="62"/>
      <c r="BS629" s="63"/>
      <c r="BT629" s="58" t="s">
        <v>75</v>
      </c>
    </row>
    <row r="630" spans="1:72" ht="20.25" customHeight="1">
      <c r="A630" s="46">
        <v>61</v>
      </c>
      <c r="B630" s="46">
        <v>311</v>
      </c>
      <c r="C630" s="64" t="s">
        <v>841</v>
      </c>
      <c r="D630" s="48">
        <v>2</v>
      </c>
      <c r="E630" s="49" t="str">
        <f t="shared" si="54"/>
        <v>1347ENTI2211</v>
      </c>
      <c r="F630" s="50">
        <v>1347</v>
      </c>
      <c r="G630" s="51" t="s">
        <v>824</v>
      </c>
      <c r="H630" s="52" t="s">
        <v>66</v>
      </c>
      <c r="I630" s="46" t="s">
        <v>196</v>
      </c>
      <c r="J630" s="53"/>
      <c r="K630" s="53"/>
      <c r="L630" s="46">
        <v>1</v>
      </c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>
        <v>1</v>
      </c>
      <c r="Y630" s="46"/>
      <c r="Z630" s="46"/>
      <c r="AA630" s="46"/>
      <c r="AB630" s="46"/>
      <c r="AC630" s="46"/>
      <c r="AD630" s="46"/>
      <c r="AE630" s="53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54">
        <v>50</v>
      </c>
      <c r="AQ630" s="55">
        <f>VLOOKUP(E630,'[1]LopHocPhan'!C$2:F$1412,4,FALSE)</f>
        <v>40</v>
      </c>
      <c r="AR630" s="56">
        <f t="shared" si="55"/>
        <v>10</v>
      </c>
      <c r="AS630" s="55"/>
      <c r="AT630" s="55"/>
      <c r="AU630" s="55">
        <f t="shared" si="56"/>
        <v>40</v>
      </c>
      <c r="AV630" s="57" t="s">
        <v>166</v>
      </c>
      <c r="AW630" s="55">
        <v>2</v>
      </c>
      <c r="AX630" s="55" t="s">
        <v>94</v>
      </c>
      <c r="AY630" s="58"/>
      <c r="AZ630" s="58"/>
      <c r="BA630" s="46"/>
      <c r="BB630" s="46"/>
      <c r="BC630" s="46"/>
      <c r="BD630" s="46"/>
      <c r="BE630" s="46"/>
      <c r="BF630" s="46"/>
      <c r="BG630" s="46" t="s">
        <v>71</v>
      </c>
      <c r="BH630" s="46" t="s">
        <v>371</v>
      </c>
      <c r="BI630" s="46"/>
      <c r="BJ630" s="46"/>
      <c r="BK630" s="58" t="s">
        <v>73</v>
      </c>
      <c r="BL630" s="58" t="s">
        <v>74</v>
      </c>
      <c r="BM630" s="65">
        <v>27</v>
      </c>
      <c r="BN630" s="60"/>
      <c r="BO630" s="36">
        <v>46</v>
      </c>
      <c r="BP630" s="61"/>
      <c r="BQ630" s="62"/>
      <c r="BR630" s="62"/>
      <c r="BS630" s="63"/>
      <c r="BT630" s="58" t="s">
        <v>75</v>
      </c>
    </row>
    <row r="631" spans="1:72" ht="20.25" customHeight="1">
      <c r="A631" s="46">
        <v>62</v>
      </c>
      <c r="B631" s="46">
        <v>312</v>
      </c>
      <c r="C631" s="64" t="s">
        <v>841</v>
      </c>
      <c r="D631" s="48">
        <v>2</v>
      </c>
      <c r="E631" s="49" t="str">
        <f t="shared" si="54"/>
        <v>1348ENTI2211</v>
      </c>
      <c r="F631" s="50">
        <v>1348</v>
      </c>
      <c r="G631" s="51" t="s">
        <v>824</v>
      </c>
      <c r="H631" s="52" t="s">
        <v>66</v>
      </c>
      <c r="I631" s="46" t="s">
        <v>196</v>
      </c>
      <c r="J631" s="53"/>
      <c r="K631" s="53"/>
      <c r="L631" s="46">
        <v>1</v>
      </c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>
        <v>1</v>
      </c>
      <c r="Y631" s="46"/>
      <c r="Z631" s="46"/>
      <c r="AA631" s="46"/>
      <c r="AB631" s="46"/>
      <c r="AC631" s="46"/>
      <c r="AD631" s="46"/>
      <c r="AE631" s="53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54">
        <v>50</v>
      </c>
      <c r="AQ631" s="55">
        <f>VLOOKUP(E631,'[1]LopHocPhan'!C$2:F$1412,4,FALSE)</f>
        <v>50</v>
      </c>
      <c r="AR631" s="56">
        <f t="shared" si="55"/>
        <v>0</v>
      </c>
      <c r="AS631" s="55"/>
      <c r="AT631" s="55"/>
      <c r="AU631" s="55">
        <f t="shared" si="56"/>
        <v>50</v>
      </c>
      <c r="AV631" s="57" t="s">
        <v>68</v>
      </c>
      <c r="AW631" s="55">
        <v>2</v>
      </c>
      <c r="AX631" s="55" t="s">
        <v>94</v>
      </c>
      <c r="AY631" s="58"/>
      <c r="AZ631" s="58"/>
      <c r="BA631" s="46"/>
      <c r="BB631" s="46"/>
      <c r="BC631" s="46"/>
      <c r="BD631" s="46"/>
      <c r="BE631" s="46"/>
      <c r="BF631" s="46"/>
      <c r="BG631" s="46" t="s">
        <v>71</v>
      </c>
      <c r="BH631" s="46" t="s">
        <v>473</v>
      </c>
      <c r="BI631" s="46"/>
      <c r="BJ631" s="46"/>
      <c r="BK631" s="58" t="s">
        <v>73</v>
      </c>
      <c r="BL631" s="58" t="s">
        <v>74</v>
      </c>
      <c r="BM631" s="65">
        <v>27</v>
      </c>
      <c r="BN631" s="60"/>
      <c r="BO631" s="36">
        <v>46</v>
      </c>
      <c r="BP631" s="61"/>
      <c r="BQ631" s="62"/>
      <c r="BR631" s="62"/>
      <c r="BS631" s="63"/>
      <c r="BT631" s="58" t="s">
        <v>75</v>
      </c>
    </row>
    <row r="632" spans="1:72" ht="20.25" customHeight="1">
      <c r="A632" s="46">
        <v>63</v>
      </c>
      <c r="B632" s="46">
        <v>329</v>
      </c>
      <c r="C632" s="64" t="s">
        <v>841</v>
      </c>
      <c r="D632" s="48">
        <v>2</v>
      </c>
      <c r="E632" s="49" t="str">
        <f t="shared" si="54"/>
        <v>1349ENTI2211</v>
      </c>
      <c r="F632" s="50">
        <v>1349</v>
      </c>
      <c r="G632" s="51" t="s">
        <v>824</v>
      </c>
      <c r="H632" s="52" t="s">
        <v>66</v>
      </c>
      <c r="I632" s="46" t="s">
        <v>842</v>
      </c>
      <c r="J632" s="53"/>
      <c r="K632" s="53"/>
      <c r="L632" s="46">
        <v>1</v>
      </c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>
        <v>1</v>
      </c>
      <c r="Z632" s="46"/>
      <c r="AA632" s="46"/>
      <c r="AB632" s="46"/>
      <c r="AC632" s="46"/>
      <c r="AD632" s="46"/>
      <c r="AE632" s="53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54">
        <v>45</v>
      </c>
      <c r="AQ632" s="55">
        <f>VLOOKUP(E632,'[1]LopHocPhan'!C$2:F$1412,4,FALSE)</f>
        <v>45</v>
      </c>
      <c r="AR632" s="56">
        <f t="shared" si="55"/>
        <v>0</v>
      </c>
      <c r="AS632" s="55"/>
      <c r="AT632" s="55"/>
      <c r="AU632" s="55">
        <f t="shared" si="56"/>
        <v>45</v>
      </c>
      <c r="AV632" s="57" t="s">
        <v>76</v>
      </c>
      <c r="AW632" s="55">
        <v>4</v>
      </c>
      <c r="AX632" s="55" t="s">
        <v>99</v>
      </c>
      <c r="AY632" s="58"/>
      <c r="AZ632" s="58"/>
      <c r="BA632" s="46"/>
      <c r="BB632" s="46"/>
      <c r="BC632" s="46"/>
      <c r="BD632" s="46"/>
      <c r="BE632" s="46"/>
      <c r="BF632" s="46"/>
      <c r="BG632" s="46" t="s">
        <v>93</v>
      </c>
      <c r="BH632" s="46" t="s">
        <v>460</v>
      </c>
      <c r="BI632" s="46"/>
      <c r="BJ632" s="46"/>
      <c r="BK632" s="58" t="s">
        <v>73</v>
      </c>
      <c r="BL632" s="58" t="s">
        <v>74</v>
      </c>
      <c r="BM632" s="65">
        <v>27</v>
      </c>
      <c r="BN632" s="60" t="s">
        <v>273</v>
      </c>
      <c r="BO632" s="36">
        <v>46</v>
      </c>
      <c r="BP632" s="61"/>
      <c r="BQ632" s="62"/>
      <c r="BR632" s="62"/>
      <c r="BS632" s="63"/>
      <c r="BT632" s="58" t="s">
        <v>75</v>
      </c>
    </row>
    <row r="633" spans="1:72" ht="20.25" customHeight="1">
      <c r="A633" s="46">
        <v>64</v>
      </c>
      <c r="B633" s="46">
        <v>330</v>
      </c>
      <c r="C633" s="64" t="s">
        <v>841</v>
      </c>
      <c r="D633" s="48">
        <v>2</v>
      </c>
      <c r="E633" s="49" t="str">
        <f t="shared" si="54"/>
        <v>1350ENTI2211</v>
      </c>
      <c r="F633" s="50">
        <v>1350</v>
      </c>
      <c r="G633" s="51" t="s">
        <v>824</v>
      </c>
      <c r="H633" s="52" t="s">
        <v>66</v>
      </c>
      <c r="I633" s="46" t="s">
        <v>842</v>
      </c>
      <c r="J633" s="53"/>
      <c r="K633" s="53"/>
      <c r="L633" s="46">
        <v>1</v>
      </c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>
        <v>1</v>
      </c>
      <c r="Z633" s="46"/>
      <c r="AA633" s="46"/>
      <c r="AB633" s="46"/>
      <c r="AC633" s="46"/>
      <c r="AD633" s="46"/>
      <c r="AE633" s="53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54">
        <v>45</v>
      </c>
      <c r="AQ633" s="55">
        <f>VLOOKUP(E633,'[1]LopHocPhan'!C$2:F$1412,4,FALSE)</f>
        <v>45</v>
      </c>
      <c r="AR633" s="56">
        <f t="shared" si="55"/>
        <v>0</v>
      </c>
      <c r="AS633" s="55"/>
      <c r="AT633" s="55"/>
      <c r="AU633" s="55">
        <f t="shared" si="56"/>
        <v>45</v>
      </c>
      <c r="AV633" s="57" t="s">
        <v>80</v>
      </c>
      <c r="AW633" s="55">
        <v>4</v>
      </c>
      <c r="AX633" s="55" t="s">
        <v>82</v>
      </c>
      <c r="AY633" s="58"/>
      <c r="AZ633" s="58"/>
      <c r="BA633" s="46"/>
      <c r="BB633" s="46"/>
      <c r="BC633" s="46"/>
      <c r="BD633" s="46"/>
      <c r="BE633" s="46"/>
      <c r="BF633" s="46"/>
      <c r="BG633" s="46" t="s">
        <v>93</v>
      </c>
      <c r="BH633" s="46" t="s">
        <v>421</v>
      </c>
      <c r="BI633" s="46"/>
      <c r="BJ633" s="46"/>
      <c r="BK633" s="58" t="s">
        <v>73</v>
      </c>
      <c r="BL633" s="58" t="s">
        <v>74</v>
      </c>
      <c r="BM633" s="65">
        <v>27</v>
      </c>
      <c r="BN633" s="60" t="s">
        <v>273</v>
      </c>
      <c r="BO633" s="36">
        <v>46</v>
      </c>
      <c r="BP633" s="61"/>
      <c r="BQ633" s="62"/>
      <c r="BR633" s="62"/>
      <c r="BS633" s="63"/>
      <c r="BT633" s="58" t="s">
        <v>75</v>
      </c>
    </row>
    <row r="634" spans="1:72" ht="20.25" customHeight="1">
      <c r="A634" s="46">
        <v>65</v>
      </c>
      <c r="B634" s="46">
        <v>331</v>
      </c>
      <c r="C634" s="64" t="s">
        <v>841</v>
      </c>
      <c r="D634" s="48">
        <v>2</v>
      </c>
      <c r="E634" s="49" t="str">
        <f t="shared" si="54"/>
        <v>1351ENTI2211</v>
      </c>
      <c r="F634" s="50">
        <v>1351</v>
      </c>
      <c r="G634" s="51" t="s">
        <v>824</v>
      </c>
      <c r="H634" s="52" t="s">
        <v>66</v>
      </c>
      <c r="I634" s="46" t="s">
        <v>842</v>
      </c>
      <c r="J634" s="53"/>
      <c r="K634" s="53"/>
      <c r="L634" s="46">
        <v>1</v>
      </c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>
        <v>1</v>
      </c>
      <c r="Z634" s="46"/>
      <c r="AA634" s="46"/>
      <c r="AB634" s="46"/>
      <c r="AC634" s="46"/>
      <c r="AD634" s="46"/>
      <c r="AE634" s="53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54">
        <v>45</v>
      </c>
      <c r="AQ634" s="55">
        <f>VLOOKUP(E634,'[1]LopHocPhan'!C$2:F$1412,4,FALSE)</f>
        <v>39</v>
      </c>
      <c r="AR634" s="56">
        <f t="shared" si="55"/>
        <v>6</v>
      </c>
      <c r="AS634" s="55"/>
      <c r="AT634" s="55"/>
      <c r="AU634" s="55">
        <f t="shared" si="56"/>
        <v>39</v>
      </c>
      <c r="AV634" s="57" t="s">
        <v>102</v>
      </c>
      <c r="AW634" s="55">
        <v>2</v>
      </c>
      <c r="AX634" s="55" t="s">
        <v>125</v>
      </c>
      <c r="AY634" s="58"/>
      <c r="AZ634" s="58"/>
      <c r="BA634" s="46"/>
      <c r="BB634" s="46"/>
      <c r="BC634" s="46"/>
      <c r="BD634" s="46"/>
      <c r="BE634" s="46" t="s">
        <v>71</v>
      </c>
      <c r="BF634" s="46" t="s">
        <v>199</v>
      </c>
      <c r="BG634" s="46"/>
      <c r="BH634" s="46"/>
      <c r="BI634" s="46"/>
      <c r="BJ634" s="46"/>
      <c r="BK634" s="58" t="s">
        <v>73</v>
      </c>
      <c r="BL634" s="58" t="s">
        <v>74</v>
      </c>
      <c r="BM634" s="65">
        <v>27</v>
      </c>
      <c r="BN634" s="60"/>
      <c r="BO634" s="36">
        <v>46</v>
      </c>
      <c r="BP634" s="61"/>
      <c r="BQ634" s="62"/>
      <c r="BR634" s="62"/>
      <c r="BS634" s="63"/>
      <c r="BT634" s="58" t="s">
        <v>75</v>
      </c>
    </row>
    <row r="635" spans="1:72" ht="20.25" customHeight="1">
      <c r="A635" s="46">
        <v>66</v>
      </c>
      <c r="B635" s="46">
        <v>342</v>
      </c>
      <c r="C635" s="64" t="s">
        <v>841</v>
      </c>
      <c r="D635" s="48">
        <v>2</v>
      </c>
      <c r="E635" s="49" t="str">
        <f t="shared" si="54"/>
        <v>1352ENTI2211</v>
      </c>
      <c r="F635" s="50">
        <v>1352</v>
      </c>
      <c r="G635" s="51" t="s">
        <v>824</v>
      </c>
      <c r="H635" s="52" t="s">
        <v>66</v>
      </c>
      <c r="I635" s="53" t="s">
        <v>83</v>
      </c>
      <c r="J635" s="53"/>
      <c r="K635" s="53"/>
      <c r="L635" s="46">
        <v>1</v>
      </c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>
        <v>1</v>
      </c>
      <c r="AA635" s="46"/>
      <c r="AB635" s="46"/>
      <c r="AC635" s="46"/>
      <c r="AD635" s="46"/>
      <c r="AE635" s="53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54">
        <v>61</v>
      </c>
      <c r="AQ635" s="55">
        <f>VLOOKUP(E635,'[1]LopHocPhan'!C$2:F$1412,4,FALSE)</f>
        <v>61</v>
      </c>
      <c r="AR635" s="56">
        <f t="shared" si="55"/>
        <v>0</v>
      </c>
      <c r="AS635" s="55"/>
      <c r="AT635" s="55"/>
      <c r="AU635" s="55">
        <f t="shared" si="56"/>
        <v>61</v>
      </c>
      <c r="AV635" s="57" t="s">
        <v>173</v>
      </c>
      <c r="AW635" s="55">
        <v>3</v>
      </c>
      <c r="AX635" s="55" t="s">
        <v>94</v>
      </c>
      <c r="AY635" s="72"/>
      <c r="AZ635" s="58"/>
      <c r="BA635" s="46"/>
      <c r="BB635" s="46"/>
      <c r="BC635" s="46" t="s">
        <v>119</v>
      </c>
      <c r="BD635" s="46" t="s">
        <v>483</v>
      </c>
      <c r="BE635" s="46"/>
      <c r="BF635" s="46"/>
      <c r="BG635" s="46"/>
      <c r="BH635" s="46"/>
      <c r="BI635" s="46"/>
      <c r="BJ635" s="46"/>
      <c r="BK635" s="58" t="s">
        <v>73</v>
      </c>
      <c r="BL635" s="72" t="s">
        <v>633</v>
      </c>
      <c r="BM635" s="65">
        <v>27</v>
      </c>
      <c r="BN635" s="60"/>
      <c r="BO635" s="36">
        <v>46</v>
      </c>
      <c r="BP635" s="61"/>
      <c r="BQ635" s="62"/>
      <c r="BR635" s="62"/>
      <c r="BS635" s="63"/>
      <c r="BT635" s="58" t="s">
        <v>75</v>
      </c>
    </row>
    <row r="636" spans="1:72" ht="20.25" customHeight="1">
      <c r="A636" s="46">
        <v>67</v>
      </c>
      <c r="B636" s="46">
        <v>343</v>
      </c>
      <c r="C636" s="64" t="s">
        <v>841</v>
      </c>
      <c r="D636" s="48">
        <v>2</v>
      </c>
      <c r="E636" s="49" t="str">
        <f t="shared" si="54"/>
        <v>1353ENTI2211</v>
      </c>
      <c r="F636" s="50">
        <v>1353</v>
      </c>
      <c r="G636" s="51" t="s">
        <v>824</v>
      </c>
      <c r="H636" s="52" t="s">
        <v>66</v>
      </c>
      <c r="I636" s="53" t="s">
        <v>83</v>
      </c>
      <c r="J636" s="53"/>
      <c r="K636" s="53"/>
      <c r="L636" s="46">
        <v>1</v>
      </c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>
        <v>1</v>
      </c>
      <c r="AA636" s="46"/>
      <c r="AB636" s="46"/>
      <c r="AC636" s="46"/>
      <c r="AD636" s="46"/>
      <c r="AE636" s="53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54">
        <v>61</v>
      </c>
      <c r="AQ636" s="55">
        <f>VLOOKUP(E636,'[1]LopHocPhan'!C$2:F$1412,4,FALSE)</f>
        <v>61</v>
      </c>
      <c r="AR636" s="56">
        <f t="shared" si="55"/>
        <v>0</v>
      </c>
      <c r="AS636" s="55"/>
      <c r="AT636" s="55"/>
      <c r="AU636" s="55">
        <f t="shared" si="56"/>
        <v>61</v>
      </c>
      <c r="AV636" s="57" t="s">
        <v>175</v>
      </c>
      <c r="AW636" s="55">
        <v>3</v>
      </c>
      <c r="AX636" s="55" t="s">
        <v>186</v>
      </c>
      <c r="AY636" s="72"/>
      <c r="AZ636" s="58"/>
      <c r="BA636" s="46"/>
      <c r="BB636" s="46"/>
      <c r="BC636" s="46" t="s">
        <v>119</v>
      </c>
      <c r="BD636" s="46" t="s">
        <v>481</v>
      </c>
      <c r="BE636" s="46"/>
      <c r="BF636" s="46"/>
      <c r="BG636" s="46"/>
      <c r="BH636" s="46"/>
      <c r="BI636" s="46"/>
      <c r="BJ636" s="46"/>
      <c r="BK636" s="58" t="s">
        <v>73</v>
      </c>
      <c r="BL636" s="72" t="s">
        <v>633</v>
      </c>
      <c r="BM636" s="65">
        <v>27</v>
      </c>
      <c r="BN636" s="60"/>
      <c r="BO636" s="36">
        <v>46</v>
      </c>
      <c r="BP636" s="61"/>
      <c r="BQ636" s="62"/>
      <c r="BR636" s="62"/>
      <c r="BS636" s="63"/>
      <c r="BT636" s="58" t="s">
        <v>75</v>
      </c>
    </row>
    <row r="637" spans="1:72" ht="20.25" customHeight="1">
      <c r="A637" s="46">
        <v>68</v>
      </c>
      <c r="B637" s="46">
        <v>355</v>
      </c>
      <c r="C637" s="64" t="s">
        <v>841</v>
      </c>
      <c r="D637" s="48">
        <v>2</v>
      </c>
      <c r="E637" s="49" t="str">
        <f t="shared" si="54"/>
        <v>1354ENTI2211</v>
      </c>
      <c r="F637" s="50">
        <v>1354</v>
      </c>
      <c r="G637" s="51" t="s">
        <v>824</v>
      </c>
      <c r="H637" s="52" t="s">
        <v>66</v>
      </c>
      <c r="I637" s="53" t="s">
        <v>413</v>
      </c>
      <c r="J637" s="53"/>
      <c r="K637" s="53"/>
      <c r="L637" s="46">
        <v>1</v>
      </c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>
        <v>1</v>
      </c>
      <c r="AB637" s="46"/>
      <c r="AC637" s="46"/>
      <c r="AD637" s="46"/>
      <c r="AE637" s="53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54">
        <v>56</v>
      </c>
      <c r="AQ637" s="55">
        <f>VLOOKUP(E637,'[1]LopHocPhan'!C$2:F$1412,4,FALSE)</f>
        <v>56</v>
      </c>
      <c r="AR637" s="56">
        <f t="shared" si="55"/>
        <v>0</v>
      </c>
      <c r="AS637" s="55"/>
      <c r="AT637" s="55"/>
      <c r="AU637" s="55">
        <f t="shared" si="56"/>
        <v>56</v>
      </c>
      <c r="AV637" s="57" t="s">
        <v>183</v>
      </c>
      <c r="AW637" s="55">
        <v>4</v>
      </c>
      <c r="AX637" s="55" t="s">
        <v>72</v>
      </c>
      <c r="AY637" s="72"/>
      <c r="AZ637" s="58"/>
      <c r="BA637" s="46" t="s">
        <v>93</v>
      </c>
      <c r="BB637" s="46" t="s">
        <v>180</v>
      </c>
      <c r="BC637" s="46"/>
      <c r="BD637" s="46"/>
      <c r="BE637" s="46"/>
      <c r="BF637" s="46"/>
      <c r="BG637" s="46"/>
      <c r="BH637" s="46"/>
      <c r="BI637" s="46"/>
      <c r="BJ637" s="46"/>
      <c r="BK637" s="58" t="s">
        <v>73</v>
      </c>
      <c r="BL637" s="72" t="s">
        <v>87</v>
      </c>
      <c r="BM637" s="65">
        <v>27</v>
      </c>
      <c r="BN637" s="60"/>
      <c r="BO637" s="36">
        <v>46</v>
      </c>
      <c r="BP637" s="61"/>
      <c r="BQ637" s="62"/>
      <c r="BR637" s="62"/>
      <c r="BS637" s="63"/>
      <c r="BT637" s="58" t="s">
        <v>75</v>
      </c>
    </row>
    <row r="638" spans="1:72" ht="20.25" customHeight="1">
      <c r="A638" s="46">
        <v>69</v>
      </c>
      <c r="B638" s="46">
        <v>356</v>
      </c>
      <c r="C638" s="64" t="s">
        <v>841</v>
      </c>
      <c r="D638" s="48">
        <v>2</v>
      </c>
      <c r="E638" s="49" t="str">
        <f t="shared" si="54"/>
        <v>1355ENTI2211</v>
      </c>
      <c r="F638" s="50">
        <v>1355</v>
      </c>
      <c r="G638" s="51" t="s">
        <v>824</v>
      </c>
      <c r="H638" s="52" t="s">
        <v>66</v>
      </c>
      <c r="I638" s="53" t="s">
        <v>413</v>
      </c>
      <c r="J638" s="53"/>
      <c r="K638" s="53"/>
      <c r="L638" s="46">
        <v>1</v>
      </c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>
        <v>1</v>
      </c>
      <c r="AB638" s="46"/>
      <c r="AC638" s="46"/>
      <c r="AD638" s="46"/>
      <c r="AE638" s="53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54">
        <v>56</v>
      </c>
      <c r="AQ638" s="55">
        <f>VLOOKUP(E638,'[1]LopHocPhan'!C$2:F$1412,4,FALSE)</f>
        <v>56</v>
      </c>
      <c r="AR638" s="56">
        <f t="shared" si="55"/>
        <v>0</v>
      </c>
      <c r="AS638" s="55"/>
      <c r="AT638" s="55"/>
      <c r="AU638" s="55">
        <f t="shared" si="56"/>
        <v>56</v>
      </c>
      <c r="AV638" s="57" t="s">
        <v>157</v>
      </c>
      <c r="AW638" s="55">
        <v>4</v>
      </c>
      <c r="AX638" s="55" t="s">
        <v>104</v>
      </c>
      <c r="AY638" s="72"/>
      <c r="AZ638" s="58"/>
      <c r="BA638" s="46" t="s">
        <v>93</v>
      </c>
      <c r="BB638" s="46" t="s">
        <v>184</v>
      </c>
      <c r="BC638" s="46"/>
      <c r="BD638" s="46"/>
      <c r="BE638" s="46"/>
      <c r="BF638" s="46"/>
      <c r="BG638" s="46"/>
      <c r="BH638" s="46"/>
      <c r="BI638" s="46"/>
      <c r="BJ638" s="46"/>
      <c r="BK638" s="58" t="s">
        <v>73</v>
      </c>
      <c r="BL638" s="72" t="s">
        <v>87</v>
      </c>
      <c r="BM638" s="65">
        <v>27</v>
      </c>
      <c r="BN638" s="60"/>
      <c r="BO638" s="36">
        <v>46</v>
      </c>
      <c r="BP638" s="61"/>
      <c r="BQ638" s="62"/>
      <c r="BR638" s="62"/>
      <c r="BS638" s="63"/>
      <c r="BT638" s="58" t="s">
        <v>75</v>
      </c>
    </row>
    <row r="639" spans="1:72" ht="20.25" customHeight="1">
      <c r="A639" s="46">
        <v>70</v>
      </c>
      <c r="B639" s="46">
        <v>357</v>
      </c>
      <c r="C639" s="64" t="s">
        <v>841</v>
      </c>
      <c r="D639" s="48">
        <v>2</v>
      </c>
      <c r="E639" s="49" t="str">
        <f t="shared" si="54"/>
        <v>1356ENTI2211</v>
      </c>
      <c r="F639" s="50">
        <v>1356</v>
      </c>
      <c r="G639" s="51" t="s">
        <v>824</v>
      </c>
      <c r="H639" s="52" t="s">
        <v>66</v>
      </c>
      <c r="I639" s="53" t="s">
        <v>413</v>
      </c>
      <c r="J639" s="53"/>
      <c r="K639" s="53"/>
      <c r="L639" s="46">
        <v>1</v>
      </c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>
        <v>1</v>
      </c>
      <c r="AB639" s="46"/>
      <c r="AC639" s="46"/>
      <c r="AD639" s="46"/>
      <c r="AE639" s="53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54">
        <v>56</v>
      </c>
      <c r="AQ639" s="55">
        <f>VLOOKUP(E639,'[1]LopHocPhan'!C$2:F$1412,4,FALSE)</f>
        <v>55</v>
      </c>
      <c r="AR639" s="56">
        <f t="shared" si="55"/>
        <v>1</v>
      </c>
      <c r="AS639" s="55"/>
      <c r="AT639" s="55"/>
      <c r="AU639" s="55">
        <f t="shared" si="56"/>
        <v>55</v>
      </c>
      <c r="AV639" s="57" t="s">
        <v>136</v>
      </c>
      <c r="AW639" s="55">
        <v>4</v>
      </c>
      <c r="AX639" s="55" t="s">
        <v>99</v>
      </c>
      <c r="AY639" s="72"/>
      <c r="AZ639" s="58"/>
      <c r="BA639" s="46" t="s">
        <v>93</v>
      </c>
      <c r="BB639" s="46" t="s">
        <v>187</v>
      </c>
      <c r="BC639" s="46"/>
      <c r="BD639" s="46"/>
      <c r="BE639" s="46"/>
      <c r="BF639" s="46"/>
      <c r="BG639" s="46"/>
      <c r="BH639" s="46"/>
      <c r="BI639" s="46"/>
      <c r="BJ639" s="46"/>
      <c r="BK639" s="58" t="s">
        <v>73</v>
      </c>
      <c r="BL639" s="72" t="s">
        <v>87</v>
      </c>
      <c r="BM639" s="65">
        <v>27</v>
      </c>
      <c r="BN639" s="60"/>
      <c r="BO639" s="36">
        <v>46</v>
      </c>
      <c r="BP639" s="61"/>
      <c r="BQ639" s="62"/>
      <c r="BR639" s="62"/>
      <c r="BS639" s="63"/>
      <c r="BT639" s="58" t="s">
        <v>75</v>
      </c>
    </row>
    <row r="640" spans="1:74" ht="20.25" customHeight="1">
      <c r="A640" s="46">
        <v>71</v>
      </c>
      <c r="B640" s="46">
        <v>396</v>
      </c>
      <c r="C640" s="68" t="s">
        <v>843</v>
      </c>
      <c r="D640" s="49">
        <v>2</v>
      </c>
      <c r="E640" s="49" t="str">
        <f t="shared" si="54"/>
        <v>1301ENTI2411</v>
      </c>
      <c r="F640" s="76">
        <v>1301</v>
      </c>
      <c r="G640" s="51" t="s">
        <v>844</v>
      </c>
      <c r="H640" s="77" t="s">
        <v>66</v>
      </c>
      <c r="I640" s="69" t="s">
        <v>665</v>
      </c>
      <c r="J640" s="53"/>
      <c r="K640" s="53"/>
      <c r="L640" s="46"/>
      <c r="M640" s="69">
        <v>1</v>
      </c>
      <c r="N640" s="46"/>
      <c r="O640" s="46"/>
      <c r="P640" s="69"/>
      <c r="Q640" s="69"/>
      <c r="R640" s="69">
        <v>1</v>
      </c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78">
        <v>55</v>
      </c>
      <c r="AQ640" s="55">
        <f>VLOOKUP(E640,'[1]LopHocPhan'!C$2:F$1412,4,FALSE)</f>
        <v>55</v>
      </c>
      <c r="AR640" s="56">
        <f t="shared" si="55"/>
        <v>0</v>
      </c>
      <c r="AS640" s="55"/>
      <c r="AT640" s="55"/>
      <c r="AU640" s="55">
        <f t="shared" si="56"/>
        <v>55</v>
      </c>
      <c r="AV640" s="71" t="s">
        <v>175</v>
      </c>
      <c r="AW640" s="55">
        <v>4</v>
      </c>
      <c r="AX640" s="55" t="s">
        <v>86</v>
      </c>
      <c r="AY640" s="58"/>
      <c r="AZ640" s="72"/>
      <c r="BA640" s="69"/>
      <c r="BB640" s="77"/>
      <c r="BC640" s="69" t="s">
        <v>93</v>
      </c>
      <c r="BD640" s="70" t="s">
        <v>181</v>
      </c>
      <c r="BE640" s="70"/>
      <c r="BF640" s="70"/>
      <c r="BG640" s="70"/>
      <c r="BH640" s="70"/>
      <c r="BI640" s="70"/>
      <c r="BJ640" s="70"/>
      <c r="BK640" s="72" t="s">
        <v>73</v>
      </c>
      <c r="BL640" s="58" t="s">
        <v>87</v>
      </c>
      <c r="BM640" s="73">
        <v>27</v>
      </c>
      <c r="BN640" s="60"/>
      <c r="BO640" s="36">
        <v>47</v>
      </c>
      <c r="BP640" s="61"/>
      <c r="BQ640" s="62"/>
      <c r="BR640" s="62"/>
      <c r="BS640" s="63"/>
      <c r="BT640" s="72" t="s">
        <v>105</v>
      </c>
      <c r="BV640" s="38"/>
    </row>
    <row r="641" spans="1:74" ht="20.25" customHeight="1">
      <c r="A641" s="46">
        <v>72</v>
      </c>
      <c r="B641" s="46">
        <v>397</v>
      </c>
      <c r="C641" s="68" t="s">
        <v>843</v>
      </c>
      <c r="D641" s="49">
        <v>2</v>
      </c>
      <c r="E641" s="49" t="str">
        <f t="shared" si="54"/>
        <v>1302ENTI2411</v>
      </c>
      <c r="F641" s="76">
        <v>1302</v>
      </c>
      <c r="G641" s="51" t="s">
        <v>844</v>
      </c>
      <c r="H641" s="77" t="s">
        <v>66</v>
      </c>
      <c r="I641" s="69" t="s">
        <v>665</v>
      </c>
      <c r="J641" s="53"/>
      <c r="K641" s="53"/>
      <c r="L641" s="46"/>
      <c r="M641" s="69">
        <v>1</v>
      </c>
      <c r="N641" s="46"/>
      <c r="O641" s="46"/>
      <c r="P641" s="69"/>
      <c r="Q641" s="69"/>
      <c r="R641" s="69">
        <v>1</v>
      </c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78">
        <v>55</v>
      </c>
      <c r="AQ641" s="55">
        <f>VLOOKUP(E641,'[1]LopHocPhan'!C$2:F$1412,4,FALSE)</f>
        <v>55</v>
      </c>
      <c r="AR641" s="56">
        <f t="shared" si="55"/>
        <v>0</v>
      </c>
      <c r="AS641" s="55"/>
      <c r="AT641" s="55"/>
      <c r="AU641" s="55">
        <f t="shared" si="56"/>
        <v>55</v>
      </c>
      <c r="AV641" s="71" t="s">
        <v>175</v>
      </c>
      <c r="AW641" s="55">
        <v>4</v>
      </c>
      <c r="AX641" s="55" t="s">
        <v>94</v>
      </c>
      <c r="AY641" s="58"/>
      <c r="AZ641" s="72"/>
      <c r="BA641" s="69"/>
      <c r="BB641" s="77"/>
      <c r="BC641" s="69" t="s">
        <v>93</v>
      </c>
      <c r="BD641" s="70" t="s">
        <v>185</v>
      </c>
      <c r="BE641" s="70"/>
      <c r="BF641" s="70"/>
      <c r="BG641" s="70"/>
      <c r="BH641" s="70"/>
      <c r="BI641" s="70"/>
      <c r="BJ641" s="70"/>
      <c r="BK641" s="72" t="s">
        <v>73</v>
      </c>
      <c r="BL641" s="58" t="s">
        <v>87</v>
      </c>
      <c r="BM641" s="73">
        <v>27</v>
      </c>
      <c r="BN641" s="60"/>
      <c r="BO641" s="36">
        <v>47</v>
      </c>
      <c r="BP641" s="61"/>
      <c r="BQ641" s="62"/>
      <c r="BR641" s="62"/>
      <c r="BS641" s="63"/>
      <c r="BT641" s="72" t="s">
        <v>105</v>
      </c>
      <c r="BV641" s="38"/>
    </row>
    <row r="642" spans="1:74" ht="20.25" customHeight="1">
      <c r="A642" s="46">
        <v>73</v>
      </c>
      <c r="B642" s="46">
        <v>398</v>
      </c>
      <c r="C642" s="68" t="s">
        <v>843</v>
      </c>
      <c r="D642" s="49">
        <v>2</v>
      </c>
      <c r="E642" s="49" t="str">
        <f t="shared" si="54"/>
        <v>1303ENTI2411</v>
      </c>
      <c r="F642" s="76">
        <v>1303</v>
      </c>
      <c r="G642" s="51" t="s">
        <v>844</v>
      </c>
      <c r="H642" s="77" t="s">
        <v>66</v>
      </c>
      <c r="I642" s="69" t="s">
        <v>665</v>
      </c>
      <c r="J642" s="53"/>
      <c r="K642" s="53"/>
      <c r="L642" s="46"/>
      <c r="M642" s="69">
        <v>1</v>
      </c>
      <c r="N642" s="46"/>
      <c r="O642" s="46"/>
      <c r="P642" s="69"/>
      <c r="Q642" s="69"/>
      <c r="R642" s="69">
        <v>1</v>
      </c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78">
        <v>55</v>
      </c>
      <c r="AQ642" s="55">
        <f>VLOOKUP(E642,'[1]LopHocPhan'!C$2:F$1412,4,FALSE)</f>
        <v>55</v>
      </c>
      <c r="AR642" s="56">
        <f t="shared" si="55"/>
        <v>0</v>
      </c>
      <c r="AS642" s="55"/>
      <c r="AT642" s="55"/>
      <c r="AU642" s="55">
        <f t="shared" si="56"/>
        <v>55</v>
      </c>
      <c r="AV642" s="71" t="s">
        <v>175</v>
      </c>
      <c r="AW642" s="55">
        <v>4</v>
      </c>
      <c r="AX642" s="55" t="s">
        <v>99</v>
      </c>
      <c r="AY642" s="58"/>
      <c r="AZ642" s="72"/>
      <c r="BA642" s="69"/>
      <c r="BB642" s="77"/>
      <c r="BC642" s="69" t="s">
        <v>93</v>
      </c>
      <c r="BD642" s="70" t="s">
        <v>180</v>
      </c>
      <c r="BE642" s="70"/>
      <c r="BF642" s="70"/>
      <c r="BG642" s="70"/>
      <c r="BH642" s="70"/>
      <c r="BI642" s="70"/>
      <c r="BJ642" s="70"/>
      <c r="BK642" s="72" t="s">
        <v>73</v>
      </c>
      <c r="BL642" s="58" t="s">
        <v>87</v>
      </c>
      <c r="BM642" s="73">
        <v>27</v>
      </c>
      <c r="BN642" s="60"/>
      <c r="BO642" s="36">
        <v>47</v>
      </c>
      <c r="BP642" s="61"/>
      <c r="BQ642" s="62"/>
      <c r="BR642" s="62"/>
      <c r="BS642" s="63"/>
      <c r="BT642" s="72" t="s">
        <v>105</v>
      </c>
      <c r="BV642" s="38"/>
    </row>
    <row r="643" spans="1:74" ht="20.25" customHeight="1">
      <c r="A643" s="46">
        <v>74</v>
      </c>
      <c r="B643" s="46">
        <v>399</v>
      </c>
      <c r="C643" s="68" t="s">
        <v>843</v>
      </c>
      <c r="D643" s="49">
        <v>2</v>
      </c>
      <c r="E643" s="49" t="str">
        <f t="shared" si="54"/>
        <v>1304ENTI2411</v>
      </c>
      <c r="F643" s="76">
        <v>1304</v>
      </c>
      <c r="G643" s="51" t="s">
        <v>844</v>
      </c>
      <c r="H643" s="77" t="s">
        <v>66</v>
      </c>
      <c r="I643" s="69" t="s">
        <v>665</v>
      </c>
      <c r="J643" s="53"/>
      <c r="K643" s="53"/>
      <c r="L643" s="46"/>
      <c r="M643" s="69">
        <v>1</v>
      </c>
      <c r="N643" s="46"/>
      <c r="O643" s="46"/>
      <c r="P643" s="69"/>
      <c r="Q643" s="69"/>
      <c r="R643" s="69">
        <v>1</v>
      </c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78">
        <v>55</v>
      </c>
      <c r="AQ643" s="55">
        <f>VLOOKUP(E643,'[1]LopHocPhan'!C$2:F$1412,4,FALSE)</f>
        <v>47</v>
      </c>
      <c r="AR643" s="56">
        <f t="shared" si="55"/>
        <v>8</v>
      </c>
      <c r="AS643" s="55"/>
      <c r="AT643" s="55"/>
      <c r="AU643" s="55">
        <f t="shared" si="56"/>
        <v>47</v>
      </c>
      <c r="AV643" s="71" t="s">
        <v>175</v>
      </c>
      <c r="AW643" s="55">
        <v>4</v>
      </c>
      <c r="AX643" s="55" t="s">
        <v>104</v>
      </c>
      <c r="AY643" s="58"/>
      <c r="AZ643" s="72"/>
      <c r="BA643" s="69"/>
      <c r="BB643" s="77"/>
      <c r="BC643" s="69" t="s">
        <v>93</v>
      </c>
      <c r="BD643" s="70" t="s">
        <v>184</v>
      </c>
      <c r="BE643" s="70"/>
      <c r="BF643" s="70"/>
      <c r="BG643" s="70"/>
      <c r="BH643" s="70"/>
      <c r="BI643" s="70"/>
      <c r="BJ643" s="70"/>
      <c r="BK643" s="72" t="s">
        <v>73</v>
      </c>
      <c r="BL643" s="58" t="s">
        <v>87</v>
      </c>
      <c r="BM643" s="73">
        <v>27</v>
      </c>
      <c r="BN643" s="60"/>
      <c r="BO643" s="36">
        <v>47</v>
      </c>
      <c r="BP643" s="61"/>
      <c r="BQ643" s="62"/>
      <c r="BR643" s="62"/>
      <c r="BS643" s="63"/>
      <c r="BT643" s="72" t="s">
        <v>105</v>
      </c>
      <c r="BV643" s="38"/>
    </row>
    <row r="644" spans="1:74" ht="20.25" customHeight="1">
      <c r="A644" s="46">
        <v>75</v>
      </c>
      <c r="B644" s="46">
        <v>400</v>
      </c>
      <c r="C644" s="68" t="s">
        <v>843</v>
      </c>
      <c r="D644" s="49">
        <v>2</v>
      </c>
      <c r="E644" s="49" t="str">
        <f t="shared" si="54"/>
        <v>1305ENTI2411</v>
      </c>
      <c r="F644" s="76">
        <v>1305</v>
      </c>
      <c r="G644" s="51" t="s">
        <v>844</v>
      </c>
      <c r="H644" s="77" t="s">
        <v>66</v>
      </c>
      <c r="I644" s="69" t="s">
        <v>665</v>
      </c>
      <c r="J644" s="53"/>
      <c r="K644" s="53"/>
      <c r="L644" s="46"/>
      <c r="M644" s="69">
        <v>1</v>
      </c>
      <c r="N644" s="46"/>
      <c r="O644" s="46"/>
      <c r="P644" s="69"/>
      <c r="Q644" s="69"/>
      <c r="R644" s="69">
        <v>1</v>
      </c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78">
        <v>55</v>
      </c>
      <c r="AQ644" s="55">
        <f>VLOOKUP(E644,'[1]LopHocPhan'!C$2:F$1412,4,FALSE)</f>
        <v>36</v>
      </c>
      <c r="AR644" s="56">
        <f t="shared" si="55"/>
        <v>19</v>
      </c>
      <c r="AS644" s="55"/>
      <c r="AT644" s="55"/>
      <c r="AU644" s="55">
        <f t="shared" si="56"/>
        <v>36</v>
      </c>
      <c r="AV644" s="71" t="s">
        <v>175</v>
      </c>
      <c r="AW644" s="55">
        <v>4</v>
      </c>
      <c r="AX644" s="55" t="s">
        <v>108</v>
      </c>
      <c r="AY644" s="58"/>
      <c r="AZ644" s="72"/>
      <c r="BA644" s="69"/>
      <c r="BB644" s="77"/>
      <c r="BC644" s="69" t="s">
        <v>93</v>
      </c>
      <c r="BD644" s="70" t="s">
        <v>187</v>
      </c>
      <c r="BE644" s="70"/>
      <c r="BF644" s="70"/>
      <c r="BG644" s="70"/>
      <c r="BH644" s="70"/>
      <c r="BI644" s="70"/>
      <c r="BJ644" s="70"/>
      <c r="BK644" s="72" t="s">
        <v>73</v>
      </c>
      <c r="BL644" s="58" t="s">
        <v>87</v>
      </c>
      <c r="BM644" s="73">
        <v>27</v>
      </c>
      <c r="BN644" s="60"/>
      <c r="BO644" s="36">
        <v>47</v>
      </c>
      <c r="BP644" s="61"/>
      <c r="BQ644" s="62"/>
      <c r="BR644" s="62"/>
      <c r="BS644" s="63"/>
      <c r="BT644" s="72" t="s">
        <v>105</v>
      </c>
      <c r="BV644" s="38"/>
    </row>
    <row r="645" spans="1:74" ht="20.25" customHeight="1">
      <c r="A645" s="46">
        <v>76</v>
      </c>
      <c r="B645" s="46">
        <v>419</v>
      </c>
      <c r="C645" s="68" t="s">
        <v>845</v>
      </c>
      <c r="D645" s="49">
        <v>2</v>
      </c>
      <c r="E645" s="49" t="str">
        <f t="shared" si="54"/>
        <v>1306ENTI2411</v>
      </c>
      <c r="F645" s="76">
        <v>1306</v>
      </c>
      <c r="G645" s="69" t="s">
        <v>844</v>
      </c>
      <c r="H645" s="116" t="s">
        <v>66</v>
      </c>
      <c r="I645" s="69" t="s">
        <v>258</v>
      </c>
      <c r="J645" s="53"/>
      <c r="K645" s="53"/>
      <c r="L645" s="46"/>
      <c r="M645" s="69">
        <v>1</v>
      </c>
      <c r="N645" s="46"/>
      <c r="O645" s="46"/>
      <c r="P645" s="69"/>
      <c r="Q645" s="69"/>
      <c r="R645" s="69"/>
      <c r="S645" s="69">
        <v>1</v>
      </c>
      <c r="T645" s="69"/>
      <c r="U645" s="69"/>
      <c r="V645" s="69"/>
      <c r="W645" s="69"/>
      <c r="X645" s="69"/>
      <c r="Y645" s="69"/>
      <c r="Z645" s="69"/>
      <c r="AA645" s="69"/>
      <c r="AB645" s="69">
        <v>1</v>
      </c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>
        <v>55</v>
      </c>
      <c r="AQ645" s="55">
        <f>VLOOKUP(E645,'[1]LopHocPhan'!C$2:F$1412,4,FALSE)</f>
        <v>55</v>
      </c>
      <c r="AR645" s="56">
        <f t="shared" si="55"/>
        <v>0</v>
      </c>
      <c r="AS645" s="55"/>
      <c r="AT645" s="55"/>
      <c r="AU645" s="55">
        <f t="shared" si="56"/>
        <v>55</v>
      </c>
      <c r="AV645" s="71" t="s">
        <v>96</v>
      </c>
      <c r="AW645" s="55">
        <v>4</v>
      </c>
      <c r="AX645" s="55" t="s">
        <v>86</v>
      </c>
      <c r="AY645" s="72"/>
      <c r="AZ645" s="72"/>
      <c r="BA645" s="69"/>
      <c r="BB645" s="77"/>
      <c r="BC645" s="69"/>
      <c r="BD645" s="70"/>
      <c r="BE645" s="70"/>
      <c r="BF645" s="70"/>
      <c r="BG645" s="70"/>
      <c r="BH645" s="70"/>
      <c r="BI645" s="70" t="s">
        <v>93</v>
      </c>
      <c r="BJ645" s="70" t="s">
        <v>199</v>
      </c>
      <c r="BK645" s="72" t="s">
        <v>73</v>
      </c>
      <c r="BL645" s="72" t="s">
        <v>74</v>
      </c>
      <c r="BM645" s="73">
        <v>27</v>
      </c>
      <c r="BN645" s="60"/>
      <c r="BO645" s="36">
        <v>47</v>
      </c>
      <c r="BP645" s="61"/>
      <c r="BQ645" s="62"/>
      <c r="BR645" s="62"/>
      <c r="BS645" s="63"/>
      <c r="BT645" s="72" t="s">
        <v>105</v>
      </c>
      <c r="BV645" s="38"/>
    </row>
    <row r="646" spans="1:74" ht="20.25" customHeight="1">
      <c r="A646" s="46">
        <v>77</v>
      </c>
      <c r="B646" s="46">
        <v>420</v>
      </c>
      <c r="C646" s="68" t="s">
        <v>845</v>
      </c>
      <c r="D646" s="49">
        <v>2</v>
      </c>
      <c r="E646" s="49" t="str">
        <f t="shared" si="54"/>
        <v>1307ENTI2411</v>
      </c>
      <c r="F646" s="76">
        <v>1307</v>
      </c>
      <c r="G646" s="69" t="s">
        <v>844</v>
      </c>
      <c r="H646" s="116" t="s">
        <v>66</v>
      </c>
      <c r="I646" s="69" t="s">
        <v>258</v>
      </c>
      <c r="J646" s="53"/>
      <c r="K646" s="53"/>
      <c r="L646" s="46"/>
      <c r="M646" s="69">
        <v>1</v>
      </c>
      <c r="N646" s="46"/>
      <c r="O646" s="46"/>
      <c r="P646" s="69"/>
      <c r="Q646" s="69"/>
      <c r="R646" s="69"/>
      <c r="S646" s="69">
        <v>1</v>
      </c>
      <c r="T646" s="69"/>
      <c r="U646" s="69"/>
      <c r="V646" s="69"/>
      <c r="W646" s="69"/>
      <c r="X646" s="69"/>
      <c r="Y646" s="69"/>
      <c r="Z646" s="69"/>
      <c r="AA646" s="69"/>
      <c r="AB646" s="69">
        <v>1</v>
      </c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>
        <v>55</v>
      </c>
      <c r="AQ646" s="55">
        <f>VLOOKUP(E646,'[1]LopHocPhan'!C$2:F$1412,4,FALSE)</f>
        <v>55</v>
      </c>
      <c r="AR646" s="56">
        <f t="shared" si="55"/>
        <v>0</v>
      </c>
      <c r="AS646" s="55"/>
      <c r="AT646" s="55"/>
      <c r="AU646" s="55">
        <f t="shared" si="56"/>
        <v>55</v>
      </c>
      <c r="AV646" s="71" t="s">
        <v>96</v>
      </c>
      <c r="AW646" s="55">
        <v>4</v>
      </c>
      <c r="AX646" s="55" t="s">
        <v>94</v>
      </c>
      <c r="AY646" s="72"/>
      <c r="AZ646" s="72"/>
      <c r="BA646" s="69"/>
      <c r="BB646" s="77"/>
      <c r="BC646" s="69"/>
      <c r="BD646" s="70"/>
      <c r="BE646" s="70"/>
      <c r="BF646" s="70"/>
      <c r="BG646" s="70"/>
      <c r="BH646" s="70"/>
      <c r="BI646" s="70" t="s">
        <v>93</v>
      </c>
      <c r="BJ646" s="70" t="s">
        <v>164</v>
      </c>
      <c r="BK646" s="72" t="s">
        <v>73</v>
      </c>
      <c r="BL646" s="72" t="s">
        <v>74</v>
      </c>
      <c r="BM646" s="73">
        <v>27</v>
      </c>
      <c r="BN646" s="60"/>
      <c r="BO646" s="36">
        <v>47</v>
      </c>
      <c r="BP646" s="61"/>
      <c r="BQ646" s="62"/>
      <c r="BR646" s="62"/>
      <c r="BS646" s="63"/>
      <c r="BT646" s="72" t="s">
        <v>105</v>
      </c>
      <c r="BV646" s="38"/>
    </row>
    <row r="647" spans="1:75" ht="20.25" customHeight="1">
      <c r="A647" s="46">
        <v>78</v>
      </c>
      <c r="B647" s="46">
        <v>421</v>
      </c>
      <c r="C647" s="68" t="s">
        <v>845</v>
      </c>
      <c r="D647" s="49">
        <v>2</v>
      </c>
      <c r="E647" s="49" t="str">
        <f t="shared" si="54"/>
        <v>1308ENTI2411</v>
      </c>
      <c r="F647" s="76">
        <v>1308</v>
      </c>
      <c r="G647" s="69" t="s">
        <v>844</v>
      </c>
      <c r="H647" s="116" t="s">
        <v>66</v>
      </c>
      <c r="I647" s="69" t="s">
        <v>258</v>
      </c>
      <c r="J647" s="53"/>
      <c r="K647" s="53"/>
      <c r="L647" s="46"/>
      <c r="M647" s="69">
        <v>1</v>
      </c>
      <c r="N647" s="46"/>
      <c r="O647" s="46"/>
      <c r="P647" s="69"/>
      <c r="Q647" s="69"/>
      <c r="R647" s="69"/>
      <c r="S647" s="69">
        <v>1</v>
      </c>
      <c r="T647" s="69"/>
      <c r="U647" s="69"/>
      <c r="V647" s="69"/>
      <c r="W647" s="69"/>
      <c r="X647" s="69"/>
      <c r="Y647" s="69"/>
      <c r="Z647" s="69"/>
      <c r="AA647" s="69"/>
      <c r="AB647" s="69">
        <v>1</v>
      </c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>
        <v>55</v>
      </c>
      <c r="AQ647" s="55">
        <f>VLOOKUP(E647,'[1]LopHocPhan'!C$2:F$1412,4,FALSE)</f>
        <v>55</v>
      </c>
      <c r="AR647" s="56">
        <f t="shared" si="55"/>
        <v>0</v>
      </c>
      <c r="AS647" s="55"/>
      <c r="AT647" s="55"/>
      <c r="AU647" s="55">
        <f t="shared" si="56"/>
        <v>55</v>
      </c>
      <c r="AV647" s="71" t="s">
        <v>96</v>
      </c>
      <c r="AW647" s="55">
        <v>4</v>
      </c>
      <c r="AX647" s="55" t="s">
        <v>99</v>
      </c>
      <c r="AY647" s="72"/>
      <c r="AZ647" s="72"/>
      <c r="BA647" s="69"/>
      <c r="BB647" s="77"/>
      <c r="BC647" s="69"/>
      <c r="BD647" s="70"/>
      <c r="BE647" s="70"/>
      <c r="BF647" s="70"/>
      <c r="BG647" s="70"/>
      <c r="BH647" s="70"/>
      <c r="BI647" s="70" t="s">
        <v>93</v>
      </c>
      <c r="BJ647" s="70" t="s">
        <v>201</v>
      </c>
      <c r="BK647" s="72" t="s">
        <v>73</v>
      </c>
      <c r="BL647" s="72" t="s">
        <v>74</v>
      </c>
      <c r="BM647" s="73">
        <v>27</v>
      </c>
      <c r="BN647" s="60"/>
      <c r="BO647" s="36">
        <v>47</v>
      </c>
      <c r="BP647" s="61"/>
      <c r="BQ647" s="62"/>
      <c r="BR647" s="62"/>
      <c r="BS647" s="63"/>
      <c r="BT647" s="72" t="s">
        <v>105</v>
      </c>
      <c r="BV647" s="38"/>
      <c r="BW647" s="38"/>
    </row>
    <row r="648" spans="1:74" ht="20.25" customHeight="1">
      <c r="A648" s="46">
        <v>79</v>
      </c>
      <c r="B648" s="46">
        <v>435</v>
      </c>
      <c r="C648" s="68" t="s">
        <v>843</v>
      </c>
      <c r="D648" s="49">
        <v>2</v>
      </c>
      <c r="E648" s="49" t="str">
        <f t="shared" si="54"/>
        <v>1309ENTI2411</v>
      </c>
      <c r="F648" s="76">
        <v>1309</v>
      </c>
      <c r="G648" s="69" t="s">
        <v>844</v>
      </c>
      <c r="H648" s="77" t="s">
        <v>66</v>
      </c>
      <c r="I648" s="69" t="s">
        <v>203</v>
      </c>
      <c r="J648" s="53"/>
      <c r="K648" s="53"/>
      <c r="L648" s="46"/>
      <c r="M648" s="69">
        <v>1</v>
      </c>
      <c r="N648" s="46"/>
      <c r="O648" s="46"/>
      <c r="P648" s="69"/>
      <c r="Q648" s="69"/>
      <c r="R648" s="69"/>
      <c r="S648" s="69"/>
      <c r="T648" s="69"/>
      <c r="U648" s="69"/>
      <c r="V648" s="69"/>
      <c r="W648" s="69">
        <v>1</v>
      </c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>
        <v>52</v>
      </c>
      <c r="AQ648" s="55">
        <f>VLOOKUP(E648,'[1]LopHocPhan'!C$2:F$1412,4,FALSE)</f>
        <v>52</v>
      </c>
      <c r="AR648" s="56">
        <f t="shared" si="55"/>
        <v>0</v>
      </c>
      <c r="AS648" s="55"/>
      <c r="AT648" s="55"/>
      <c r="AU648" s="55">
        <f t="shared" si="56"/>
        <v>52</v>
      </c>
      <c r="AV648" s="71" t="s">
        <v>163</v>
      </c>
      <c r="AW648" s="55">
        <v>2</v>
      </c>
      <c r="AX648" s="55" t="s">
        <v>108</v>
      </c>
      <c r="AY648" s="72"/>
      <c r="AZ648" s="72"/>
      <c r="BA648" s="69"/>
      <c r="BB648" s="77"/>
      <c r="BC648" s="69"/>
      <c r="BD648" s="70"/>
      <c r="BE648" s="69" t="s">
        <v>71</v>
      </c>
      <c r="BF648" s="70" t="s">
        <v>371</v>
      </c>
      <c r="BG648" s="70"/>
      <c r="BH648" s="70"/>
      <c r="BI648" s="70"/>
      <c r="BJ648" s="70"/>
      <c r="BK648" s="72" t="s">
        <v>73</v>
      </c>
      <c r="BL648" s="72" t="s">
        <v>74</v>
      </c>
      <c r="BM648" s="73">
        <v>27</v>
      </c>
      <c r="BN648" s="60" t="s">
        <v>273</v>
      </c>
      <c r="BO648" s="36">
        <v>47</v>
      </c>
      <c r="BP648" s="61"/>
      <c r="BQ648" s="62"/>
      <c r="BR648" s="62"/>
      <c r="BS648" s="82"/>
      <c r="BT648" s="72" t="s">
        <v>105</v>
      </c>
      <c r="BV648" s="38"/>
    </row>
    <row r="649" spans="1:72" ht="20.25" customHeight="1">
      <c r="A649" s="46">
        <v>80</v>
      </c>
      <c r="B649" s="46">
        <v>436</v>
      </c>
      <c r="C649" s="68" t="s">
        <v>843</v>
      </c>
      <c r="D649" s="49">
        <v>2</v>
      </c>
      <c r="E649" s="49" t="str">
        <f t="shared" si="54"/>
        <v>1310ENTI2411</v>
      </c>
      <c r="F649" s="76">
        <v>1310</v>
      </c>
      <c r="G649" s="69" t="s">
        <v>844</v>
      </c>
      <c r="H649" s="77" t="s">
        <v>66</v>
      </c>
      <c r="I649" s="69" t="s">
        <v>203</v>
      </c>
      <c r="J649" s="53"/>
      <c r="K649" s="53"/>
      <c r="L649" s="46"/>
      <c r="M649" s="69">
        <v>1</v>
      </c>
      <c r="N649" s="46"/>
      <c r="O649" s="46"/>
      <c r="P649" s="69"/>
      <c r="Q649" s="69"/>
      <c r="R649" s="69"/>
      <c r="S649" s="69"/>
      <c r="T649" s="69"/>
      <c r="U649" s="69"/>
      <c r="V649" s="69"/>
      <c r="W649" s="69">
        <v>1</v>
      </c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>
        <v>52</v>
      </c>
      <c r="AQ649" s="55">
        <f>VLOOKUP(E649,'[1]LopHocPhan'!C$2:F$1412,4,FALSE)</f>
        <v>51</v>
      </c>
      <c r="AR649" s="56">
        <f t="shared" si="55"/>
        <v>1</v>
      </c>
      <c r="AS649" s="55"/>
      <c r="AT649" s="55"/>
      <c r="AU649" s="55">
        <f t="shared" si="56"/>
        <v>51</v>
      </c>
      <c r="AV649" s="71" t="s">
        <v>163</v>
      </c>
      <c r="AW649" s="55">
        <v>2</v>
      </c>
      <c r="AX649" s="55" t="s">
        <v>155</v>
      </c>
      <c r="AY649" s="72"/>
      <c r="AZ649" s="72"/>
      <c r="BA649" s="69"/>
      <c r="BB649" s="77"/>
      <c r="BC649" s="69"/>
      <c r="BD649" s="70"/>
      <c r="BE649" s="69" t="s">
        <v>71</v>
      </c>
      <c r="BF649" s="70" t="s">
        <v>473</v>
      </c>
      <c r="BG649" s="70"/>
      <c r="BH649" s="70"/>
      <c r="BI649" s="70"/>
      <c r="BJ649" s="70"/>
      <c r="BK649" s="72" t="s">
        <v>73</v>
      </c>
      <c r="BL649" s="72" t="s">
        <v>74</v>
      </c>
      <c r="BM649" s="73">
        <v>27</v>
      </c>
      <c r="BN649" s="60" t="s">
        <v>273</v>
      </c>
      <c r="BO649" s="36">
        <v>47</v>
      </c>
      <c r="BP649" s="61"/>
      <c r="BQ649" s="62"/>
      <c r="BR649" s="62"/>
      <c r="BS649" s="63"/>
      <c r="BT649" s="72" t="s">
        <v>105</v>
      </c>
    </row>
    <row r="650" spans="1:72" ht="20.25" customHeight="1">
      <c r="A650" s="46">
        <v>81</v>
      </c>
      <c r="B650" s="46">
        <v>437</v>
      </c>
      <c r="C650" s="68" t="s">
        <v>843</v>
      </c>
      <c r="D650" s="49">
        <v>2</v>
      </c>
      <c r="E650" s="49" t="str">
        <f aca="true" t="shared" si="57" ref="E650:E713">F650&amp;G650</f>
        <v>1311ENTI2411</v>
      </c>
      <c r="F650" s="76">
        <v>1311</v>
      </c>
      <c r="G650" s="69" t="s">
        <v>844</v>
      </c>
      <c r="H650" s="77" t="s">
        <v>66</v>
      </c>
      <c r="I650" s="69" t="s">
        <v>203</v>
      </c>
      <c r="J650" s="53"/>
      <c r="K650" s="53"/>
      <c r="L650" s="46"/>
      <c r="M650" s="69">
        <v>1</v>
      </c>
      <c r="N650" s="46"/>
      <c r="O650" s="46"/>
      <c r="P650" s="69"/>
      <c r="Q650" s="69"/>
      <c r="R650" s="69"/>
      <c r="S650" s="69"/>
      <c r="T650" s="69"/>
      <c r="U650" s="69"/>
      <c r="V650" s="69"/>
      <c r="W650" s="69">
        <v>1</v>
      </c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>
        <v>52</v>
      </c>
      <c r="AQ650" s="55">
        <f>VLOOKUP(E650,'[1]LopHocPhan'!C$2:F$1412,4,FALSE)</f>
        <v>47</v>
      </c>
      <c r="AR650" s="56">
        <f t="shared" si="55"/>
        <v>5</v>
      </c>
      <c r="AS650" s="55"/>
      <c r="AT650" s="55"/>
      <c r="AU650" s="55">
        <f t="shared" si="56"/>
        <v>47</v>
      </c>
      <c r="AV650" s="71" t="s">
        <v>163</v>
      </c>
      <c r="AW650" s="55">
        <v>2</v>
      </c>
      <c r="AX650" s="55" t="s">
        <v>204</v>
      </c>
      <c r="AY650" s="72"/>
      <c r="AZ650" s="72"/>
      <c r="BA650" s="69"/>
      <c r="BB650" s="77"/>
      <c r="BC650" s="69"/>
      <c r="BD650" s="70"/>
      <c r="BE650" s="69" t="s">
        <v>71</v>
      </c>
      <c r="BF650" s="70" t="s">
        <v>185</v>
      </c>
      <c r="BG650" s="70"/>
      <c r="BH650" s="70"/>
      <c r="BI650" s="70"/>
      <c r="BJ650" s="70"/>
      <c r="BK650" s="72" t="s">
        <v>73</v>
      </c>
      <c r="BL650" s="72" t="s">
        <v>74</v>
      </c>
      <c r="BM650" s="73">
        <v>27</v>
      </c>
      <c r="BN650" s="60" t="s">
        <v>273</v>
      </c>
      <c r="BO650" s="36">
        <v>47</v>
      </c>
      <c r="BP650" s="61"/>
      <c r="BQ650" s="62"/>
      <c r="BR650" s="62"/>
      <c r="BS650" s="63"/>
      <c r="BT650" s="72" t="s">
        <v>105</v>
      </c>
    </row>
    <row r="651" spans="1:72" ht="20.25" customHeight="1">
      <c r="A651" s="46">
        <v>82</v>
      </c>
      <c r="B651" s="46">
        <v>438</v>
      </c>
      <c r="C651" s="68" t="s">
        <v>843</v>
      </c>
      <c r="D651" s="49">
        <v>2</v>
      </c>
      <c r="E651" s="49" t="str">
        <f t="shared" si="57"/>
        <v>1312ENTI2411</v>
      </c>
      <c r="F651" s="76">
        <v>1312</v>
      </c>
      <c r="G651" s="69" t="s">
        <v>844</v>
      </c>
      <c r="H651" s="77" t="s">
        <v>66</v>
      </c>
      <c r="I651" s="69" t="s">
        <v>203</v>
      </c>
      <c r="J651" s="53"/>
      <c r="K651" s="53"/>
      <c r="L651" s="46"/>
      <c r="M651" s="69">
        <v>1</v>
      </c>
      <c r="N651" s="46"/>
      <c r="O651" s="46"/>
      <c r="P651" s="69"/>
      <c r="Q651" s="69"/>
      <c r="R651" s="69"/>
      <c r="S651" s="69"/>
      <c r="T651" s="69"/>
      <c r="U651" s="69"/>
      <c r="V651" s="69"/>
      <c r="W651" s="69">
        <v>1</v>
      </c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>
        <v>52</v>
      </c>
      <c r="AQ651" s="55">
        <f>VLOOKUP(E651,'[1]LopHocPhan'!C$2:F$1412,4,FALSE)</f>
        <v>46</v>
      </c>
      <c r="AR651" s="56">
        <f t="shared" si="55"/>
        <v>6</v>
      </c>
      <c r="AS651" s="55"/>
      <c r="AT651" s="55"/>
      <c r="AU651" s="55">
        <f t="shared" si="56"/>
        <v>46</v>
      </c>
      <c r="AV651" s="71" t="s">
        <v>163</v>
      </c>
      <c r="AW651" s="55">
        <v>2</v>
      </c>
      <c r="AX651" s="55" t="s">
        <v>116</v>
      </c>
      <c r="AY651" s="72"/>
      <c r="AZ651" s="72"/>
      <c r="BA651" s="69"/>
      <c r="BB651" s="77"/>
      <c r="BC651" s="69"/>
      <c r="BD651" s="70"/>
      <c r="BE651" s="69" t="s">
        <v>71</v>
      </c>
      <c r="BF651" s="70" t="s">
        <v>181</v>
      </c>
      <c r="BG651" s="70"/>
      <c r="BH651" s="70"/>
      <c r="BI651" s="70"/>
      <c r="BJ651" s="70"/>
      <c r="BK651" s="72" t="s">
        <v>73</v>
      </c>
      <c r="BL651" s="72" t="s">
        <v>74</v>
      </c>
      <c r="BM651" s="73">
        <v>27</v>
      </c>
      <c r="BN651" s="60" t="s">
        <v>273</v>
      </c>
      <c r="BO651" s="36">
        <v>47</v>
      </c>
      <c r="BP651" s="61"/>
      <c r="BQ651" s="62"/>
      <c r="BR651" s="62"/>
      <c r="BS651" s="63"/>
      <c r="BT651" s="72" t="s">
        <v>105</v>
      </c>
    </row>
    <row r="652" spans="1:72" ht="20.25" customHeight="1">
      <c r="A652" s="46">
        <v>83</v>
      </c>
      <c r="B652" s="46">
        <v>453</v>
      </c>
      <c r="C652" s="68" t="s">
        <v>845</v>
      </c>
      <c r="D652" s="49">
        <v>2</v>
      </c>
      <c r="E652" s="49" t="str">
        <f t="shared" si="57"/>
        <v>1313ENTI2411</v>
      </c>
      <c r="F652" s="76">
        <v>1313</v>
      </c>
      <c r="G652" s="69" t="s">
        <v>844</v>
      </c>
      <c r="H652" s="77" t="s">
        <v>66</v>
      </c>
      <c r="I652" s="69" t="s">
        <v>443</v>
      </c>
      <c r="J652" s="53"/>
      <c r="K652" s="53"/>
      <c r="L652" s="46"/>
      <c r="M652" s="69">
        <v>1</v>
      </c>
      <c r="N652" s="46"/>
      <c r="O652" s="46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>
        <v>1</v>
      </c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>
        <v>50</v>
      </c>
      <c r="AQ652" s="55">
        <f>VLOOKUP(E652,'[1]LopHocPhan'!C$2:F$1412,4,FALSE)</f>
        <v>50</v>
      </c>
      <c r="AR652" s="56">
        <f t="shared" si="55"/>
        <v>0</v>
      </c>
      <c r="AS652" s="55"/>
      <c r="AT652" s="55"/>
      <c r="AU652" s="55">
        <f t="shared" si="56"/>
        <v>50</v>
      </c>
      <c r="AV652" s="71" t="s">
        <v>84</v>
      </c>
      <c r="AW652" s="55">
        <v>2</v>
      </c>
      <c r="AX652" s="55" t="s">
        <v>250</v>
      </c>
      <c r="AY652" s="58"/>
      <c r="AZ652" s="72"/>
      <c r="BA652" s="69"/>
      <c r="BB652" s="77"/>
      <c r="BC652" s="69" t="s">
        <v>71</v>
      </c>
      <c r="BD652" s="70" t="s">
        <v>313</v>
      </c>
      <c r="BE652" s="70"/>
      <c r="BF652" s="70"/>
      <c r="BG652" s="70"/>
      <c r="BH652" s="70"/>
      <c r="BI652" s="70"/>
      <c r="BJ652" s="70"/>
      <c r="BK652" s="72" t="s">
        <v>73</v>
      </c>
      <c r="BL652" s="58" t="s">
        <v>87</v>
      </c>
      <c r="BM652" s="73">
        <v>27</v>
      </c>
      <c r="BN652" s="60"/>
      <c r="BO652" s="36">
        <v>47</v>
      </c>
      <c r="BP652" s="61"/>
      <c r="BQ652" s="62"/>
      <c r="BR652" s="62"/>
      <c r="BS652" s="63"/>
      <c r="BT652" s="72" t="s">
        <v>105</v>
      </c>
    </row>
    <row r="653" spans="1:72" ht="20.25" customHeight="1">
      <c r="A653" s="46">
        <v>84</v>
      </c>
      <c r="B653" s="46">
        <v>454</v>
      </c>
      <c r="C653" s="68" t="s">
        <v>845</v>
      </c>
      <c r="D653" s="49">
        <v>2</v>
      </c>
      <c r="E653" s="49" t="str">
        <f t="shared" si="57"/>
        <v>1314ENTI2411</v>
      </c>
      <c r="F653" s="76">
        <v>1314</v>
      </c>
      <c r="G653" s="69" t="s">
        <v>844</v>
      </c>
      <c r="H653" s="77" t="s">
        <v>66</v>
      </c>
      <c r="I653" s="69" t="s">
        <v>443</v>
      </c>
      <c r="J653" s="53"/>
      <c r="K653" s="53"/>
      <c r="L653" s="46"/>
      <c r="M653" s="69">
        <v>1</v>
      </c>
      <c r="N653" s="46"/>
      <c r="O653" s="46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>
        <v>1</v>
      </c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>
        <v>50</v>
      </c>
      <c r="AQ653" s="55">
        <f>VLOOKUP(E653,'[1]LopHocPhan'!C$2:F$1412,4,FALSE)</f>
        <v>50</v>
      </c>
      <c r="AR653" s="56">
        <f t="shared" si="55"/>
        <v>0</v>
      </c>
      <c r="AS653" s="55"/>
      <c r="AT653" s="55"/>
      <c r="AU653" s="55">
        <f t="shared" si="56"/>
        <v>50</v>
      </c>
      <c r="AV653" s="71" t="s">
        <v>84</v>
      </c>
      <c r="AW653" s="55">
        <v>2</v>
      </c>
      <c r="AX653" s="55" t="s">
        <v>186</v>
      </c>
      <c r="AY653" s="58"/>
      <c r="AZ653" s="72"/>
      <c r="BA653" s="69"/>
      <c r="BB653" s="77"/>
      <c r="BC653" s="69" t="s">
        <v>71</v>
      </c>
      <c r="BD653" s="70" t="s">
        <v>465</v>
      </c>
      <c r="BE653" s="70"/>
      <c r="BF653" s="70"/>
      <c r="BG653" s="70"/>
      <c r="BH653" s="70"/>
      <c r="BI653" s="70"/>
      <c r="BJ653" s="70"/>
      <c r="BK653" s="72" t="s">
        <v>73</v>
      </c>
      <c r="BL653" s="58" t="s">
        <v>87</v>
      </c>
      <c r="BM653" s="73">
        <v>27</v>
      </c>
      <c r="BN653" s="60"/>
      <c r="BO653" s="36">
        <v>47</v>
      </c>
      <c r="BP653" s="61"/>
      <c r="BQ653" s="62"/>
      <c r="BR653" s="62"/>
      <c r="BS653" s="63"/>
      <c r="BT653" s="72" t="s">
        <v>105</v>
      </c>
    </row>
    <row r="654" spans="1:72" ht="20.25" customHeight="1">
      <c r="A654" s="46">
        <v>85</v>
      </c>
      <c r="B654" s="46">
        <v>455</v>
      </c>
      <c r="C654" s="68" t="s">
        <v>845</v>
      </c>
      <c r="D654" s="49">
        <v>2</v>
      </c>
      <c r="E654" s="49" t="str">
        <f t="shared" si="57"/>
        <v>1315ENTI2411</v>
      </c>
      <c r="F654" s="76">
        <v>1315</v>
      </c>
      <c r="G654" s="69" t="s">
        <v>844</v>
      </c>
      <c r="H654" s="77" t="s">
        <v>66</v>
      </c>
      <c r="I654" s="69" t="s">
        <v>443</v>
      </c>
      <c r="J654" s="53"/>
      <c r="K654" s="53"/>
      <c r="L654" s="46"/>
      <c r="M654" s="69">
        <v>1</v>
      </c>
      <c r="N654" s="46"/>
      <c r="O654" s="46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>
        <v>1</v>
      </c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>
        <v>50</v>
      </c>
      <c r="AQ654" s="55">
        <f>VLOOKUP(E654,'[1]LopHocPhan'!C$2:F$1412,4,FALSE)</f>
        <v>50</v>
      </c>
      <c r="AR654" s="56">
        <f t="shared" si="55"/>
        <v>0</v>
      </c>
      <c r="AS654" s="55"/>
      <c r="AT654" s="55"/>
      <c r="AU654" s="55">
        <f t="shared" si="56"/>
        <v>50</v>
      </c>
      <c r="AV654" s="71" t="s">
        <v>84</v>
      </c>
      <c r="AW654" s="55">
        <v>2</v>
      </c>
      <c r="AX654" s="55" t="s">
        <v>124</v>
      </c>
      <c r="AY654" s="58"/>
      <c r="AZ654" s="72"/>
      <c r="BA654" s="69"/>
      <c r="BB654" s="77"/>
      <c r="BC654" s="69" t="s">
        <v>71</v>
      </c>
      <c r="BD654" s="70" t="s">
        <v>189</v>
      </c>
      <c r="BE654" s="70"/>
      <c r="BF654" s="70"/>
      <c r="BG654" s="70"/>
      <c r="BH654" s="70"/>
      <c r="BI654" s="70"/>
      <c r="BJ654" s="70"/>
      <c r="BK654" s="72" t="s">
        <v>73</v>
      </c>
      <c r="BL654" s="58" t="s">
        <v>87</v>
      </c>
      <c r="BM654" s="73">
        <v>27</v>
      </c>
      <c r="BN654" s="60"/>
      <c r="BO654" s="36">
        <v>47</v>
      </c>
      <c r="BP654" s="61"/>
      <c r="BQ654" s="62"/>
      <c r="BR654" s="62"/>
      <c r="BS654" s="63"/>
      <c r="BT654" s="72" t="s">
        <v>105</v>
      </c>
    </row>
    <row r="655" spans="1:72" ht="20.25" customHeight="1">
      <c r="A655" s="46">
        <v>86</v>
      </c>
      <c r="B655" s="46">
        <v>456</v>
      </c>
      <c r="C655" s="68" t="s">
        <v>845</v>
      </c>
      <c r="D655" s="49">
        <v>2</v>
      </c>
      <c r="E655" s="49" t="str">
        <f t="shared" si="57"/>
        <v>1316ENTI2411</v>
      </c>
      <c r="F655" s="76">
        <v>1316</v>
      </c>
      <c r="G655" s="69" t="s">
        <v>844</v>
      </c>
      <c r="H655" s="77" t="s">
        <v>66</v>
      </c>
      <c r="I655" s="69" t="s">
        <v>443</v>
      </c>
      <c r="J655" s="53"/>
      <c r="K655" s="53"/>
      <c r="L655" s="46"/>
      <c r="M655" s="69">
        <v>1</v>
      </c>
      <c r="N655" s="46"/>
      <c r="O655" s="46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>
        <v>1</v>
      </c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>
        <v>50</v>
      </c>
      <c r="AQ655" s="55">
        <f>VLOOKUP(E655,'[1]LopHocPhan'!C$2:F$1412,4,FALSE)</f>
        <v>47</v>
      </c>
      <c r="AR655" s="56">
        <f t="shared" si="55"/>
        <v>3</v>
      </c>
      <c r="AS655" s="55"/>
      <c r="AT655" s="55"/>
      <c r="AU655" s="55">
        <f t="shared" si="56"/>
        <v>47</v>
      </c>
      <c r="AV655" s="71" t="s">
        <v>84</v>
      </c>
      <c r="AW655" s="55">
        <v>2</v>
      </c>
      <c r="AX655" s="55" t="s">
        <v>125</v>
      </c>
      <c r="AY655" s="58"/>
      <c r="AZ655" s="72"/>
      <c r="BA655" s="69"/>
      <c r="BB655" s="77"/>
      <c r="BC655" s="69" t="s">
        <v>71</v>
      </c>
      <c r="BD655" s="70" t="s">
        <v>282</v>
      </c>
      <c r="BE655" s="70"/>
      <c r="BF655" s="70"/>
      <c r="BG655" s="70"/>
      <c r="BH655" s="70"/>
      <c r="BI655" s="70"/>
      <c r="BJ655" s="70"/>
      <c r="BK655" s="72" t="s">
        <v>73</v>
      </c>
      <c r="BL655" s="58" t="s">
        <v>87</v>
      </c>
      <c r="BM655" s="73">
        <v>27</v>
      </c>
      <c r="BN655" s="60"/>
      <c r="BO655" s="36">
        <v>47</v>
      </c>
      <c r="BP655" s="61"/>
      <c r="BQ655" s="62"/>
      <c r="BR655" s="62"/>
      <c r="BS655" s="63"/>
      <c r="BT655" s="72" t="s">
        <v>105</v>
      </c>
    </row>
    <row r="656" spans="1:74" ht="20.25" customHeight="1">
      <c r="A656" s="46">
        <v>87</v>
      </c>
      <c r="B656" s="46">
        <v>474</v>
      </c>
      <c r="C656" s="68" t="s">
        <v>845</v>
      </c>
      <c r="D656" s="49">
        <v>2</v>
      </c>
      <c r="E656" s="49" t="str">
        <f t="shared" si="57"/>
        <v>1317ENTI2411</v>
      </c>
      <c r="F656" s="76">
        <v>1317</v>
      </c>
      <c r="G656" s="69" t="s">
        <v>844</v>
      </c>
      <c r="H656" s="77" t="s">
        <v>66</v>
      </c>
      <c r="I656" s="69" t="s">
        <v>668</v>
      </c>
      <c r="J656" s="53"/>
      <c r="K656" s="53"/>
      <c r="L656" s="46"/>
      <c r="M656" s="69">
        <v>1</v>
      </c>
      <c r="N656" s="46"/>
      <c r="O656" s="46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>
        <v>1</v>
      </c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>
        <v>55</v>
      </c>
      <c r="AQ656" s="55">
        <f>VLOOKUP(E656,'[1]LopHocPhan'!C$2:F$1412,4,FALSE)</f>
        <v>55</v>
      </c>
      <c r="AR656" s="56">
        <f t="shared" si="55"/>
        <v>0</v>
      </c>
      <c r="AS656" s="55"/>
      <c r="AT656" s="55"/>
      <c r="AU656" s="55">
        <f t="shared" si="56"/>
        <v>55</v>
      </c>
      <c r="AV656" s="71" t="s">
        <v>96</v>
      </c>
      <c r="AW656" s="55">
        <v>2</v>
      </c>
      <c r="AX656" s="55" t="s">
        <v>104</v>
      </c>
      <c r="AY656" s="72"/>
      <c r="AZ656" s="72"/>
      <c r="BA656" s="69"/>
      <c r="BB656" s="77"/>
      <c r="BC656" s="69"/>
      <c r="BD656" s="70"/>
      <c r="BE656" s="70"/>
      <c r="BF656" s="70"/>
      <c r="BG656" s="70"/>
      <c r="BH656" s="70"/>
      <c r="BI656" s="70" t="s">
        <v>71</v>
      </c>
      <c r="BJ656" s="70" t="s">
        <v>367</v>
      </c>
      <c r="BK656" s="72" t="s">
        <v>73</v>
      </c>
      <c r="BL656" s="72" t="s">
        <v>74</v>
      </c>
      <c r="BM656" s="73">
        <v>27</v>
      </c>
      <c r="BN656" s="60"/>
      <c r="BO656" s="36">
        <v>47</v>
      </c>
      <c r="BP656" s="61"/>
      <c r="BQ656" s="62"/>
      <c r="BR656" s="62"/>
      <c r="BS656" s="63"/>
      <c r="BT656" s="72" t="s">
        <v>105</v>
      </c>
      <c r="BV656" s="38"/>
    </row>
    <row r="657" spans="1:74" ht="20.25" customHeight="1">
      <c r="A657" s="46">
        <v>88</v>
      </c>
      <c r="B657" s="46">
        <v>475</v>
      </c>
      <c r="C657" s="68" t="s">
        <v>845</v>
      </c>
      <c r="D657" s="49">
        <v>2</v>
      </c>
      <c r="E657" s="49" t="str">
        <f t="shared" si="57"/>
        <v>1318ENTI2411</v>
      </c>
      <c r="F657" s="76">
        <v>1318</v>
      </c>
      <c r="G657" s="69" t="s">
        <v>844</v>
      </c>
      <c r="H657" s="77" t="s">
        <v>66</v>
      </c>
      <c r="I657" s="69" t="s">
        <v>668</v>
      </c>
      <c r="J657" s="53"/>
      <c r="K657" s="53"/>
      <c r="L657" s="46"/>
      <c r="M657" s="69">
        <v>1</v>
      </c>
      <c r="N657" s="46"/>
      <c r="O657" s="46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>
        <v>1</v>
      </c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>
        <v>55</v>
      </c>
      <c r="AQ657" s="55">
        <f>VLOOKUP(E657,'[1]LopHocPhan'!C$2:F$1412,4,FALSE)</f>
        <v>55</v>
      </c>
      <c r="AR657" s="56">
        <f t="shared" si="55"/>
        <v>0</v>
      </c>
      <c r="AS657" s="55"/>
      <c r="AT657" s="55"/>
      <c r="AU657" s="55">
        <f t="shared" si="56"/>
        <v>55</v>
      </c>
      <c r="AV657" s="71" t="s">
        <v>96</v>
      </c>
      <c r="AW657" s="55">
        <v>2</v>
      </c>
      <c r="AX657" s="55" t="s">
        <v>108</v>
      </c>
      <c r="AY657" s="72"/>
      <c r="AZ657" s="72"/>
      <c r="BA657" s="69"/>
      <c r="BB657" s="77"/>
      <c r="BC657" s="69"/>
      <c r="BD657" s="70"/>
      <c r="BE657" s="70"/>
      <c r="BF657" s="70"/>
      <c r="BG657" s="70"/>
      <c r="BH657" s="70"/>
      <c r="BI657" s="70" t="s">
        <v>71</v>
      </c>
      <c r="BJ657" s="70" t="s">
        <v>371</v>
      </c>
      <c r="BK657" s="72" t="s">
        <v>73</v>
      </c>
      <c r="BL657" s="72" t="s">
        <v>74</v>
      </c>
      <c r="BM657" s="73">
        <v>27</v>
      </c>
      <c r="BN657" s="60"/>
      <c r="BO657" s="36">
        <v>47</v>
      </c>
      <c r="BP657" s="61"/>
      <c r="BQ657" s="62"/>
      <c r="BR657" s="62"/>
      <c r="BS657" s="63"/>
      <c r="BT657" s="72" t="s">
        <v>105</v>
      </c>
      <c r="BV657" s="38"/>
    </row>
    <row r="658" spans="1:74" ht="20.25" customHeight="1">
      <c r="A658" s="46">
        <v>89</v>
      </c>
      <c r="B658" s="46">
        <v>476</v>
      </c>
      <c r="C658" s="68" t="s">
        <v>845</v>
      </c>
      <c r="D658" s="49">
        <v>2</v>
      </c>
      <c r="E658" s="49" t="str">
        <f t="shared" si="57"/>
        <v>1319ENTI2411</v>
      </c>
      <c r="F658" s="76">
        <v>1319</v>
      </c>
      <c r="G658" s="69" t="s">
        <v>844</v>
      </c>
      <c r="H658" s="77" t="s">
        <v>66</v>
      </c>
      <c r="I658" s="69" t="s">
        <v>668</v>
      </c>
      <c r="J658" s="53"/>
      <c r="K658" s="53"/>
      <c r="L658" s="46"/>
      <c r="M658" s="69">
        <v>1</v>
      </c>
      <c r="N658" s="46"/>
      <c r="O658" s="46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>
        <v>1</v>
      </c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>
        <v>55</v>
      </c>
      <c r="AQ658" s="55">
        <f>VLOOKUP(E658,'[1]LopHocPhan'!C$2:F$1412,4,FALSE)</f>
        <v>48</v>
      </c>
      <c r="AR658" s="56">
        <f t="shared" si="55"/>
        <v>7</v>
      </c>
      <c r="AS658" s="55"/>
      <c r="AT658" s="55"/>
      <c r="AU658" s="55">
        <f t="shared" si="56"/>
        <v>48</v>
      </c>
      <c r="AV658" s="71" t="s">
        <v>96</v>
      </c>
      <c r="AW658" s="55">
        <v>2</v>
      </c>
      <c r="AX658" s="55" t="s">
        <v>155</v>
      </c>
      <c r="AY658" s="72"/>
      <c r="AZ658" s="72"/>
      <c r="BA658" s="69"/>
      <c r="BB658" s="77"/>
      <c r="BC658" s="69"/>
      <c r="BD658" s="70"/>
      <c r="BE658" s="70"/>
      <c r="BF658" s="70"/>
      <c r="BG658" s="70"/>
      <c r="BH658" s="70"/>
      <c r="BI658" s="70" t="s">
        <v>71</v>
      </c>
      <c r="BJ658" s="70" t="s">
        <v>473</v>
      </c>
      <c r="BK658" s="72" t="s">
        <v>73</v>
      </c>
      <c r="BL658" s="72" t="s">
        <v>74</v>
      </c>
      <c r="BM658" s="73">
        <v>27</v>
      </c>
      <c r="BN658" s="60"/>
      <c r="BO658" s="36">
        <v>47</v>
      </c>
      <c r="BP658" s="61"/>
      <c r="BQ658" s="62"/>
      <c r="BR658" s="62"/>
      <c r="BS658" s="63"/>
      <c r="BT658" s="72" t="s">
        <v>105</v>
      </c>
      <c r="BV658" s="38"/>
    </row>
    <row r="659" spans="1:74" ht="20.25" customHeight="1">
      <c r="A659" s="46">
        <v>90</v>
      </c>
      <c r="B659" s="46">
        <v>477</v>
      </c>
      <c r="C659" s="68" t="s">
        <v>845</v>
      </c>
      <c r="D659" s="49">
        <v>2</v>
      </c>
      <c r="E659" s="49" t="str">
        <f t="shared" si="57"/>
        <v>1320ENTI2411</v>
      </c>
      <c r="F659" s="76">
        <v>1320</v>
      </c>
      <c r="G659" s="69" t="s">
        <v>844</v>
      </c>
      <c r="H659" s="77" t="s">
        <v>66</v>
      </c>
      <c r="I659" s="69" t="s">
        <v>668</v>
      </c>
      <c r="J659" s="53"/>
      <c r="K659" s="53"/>
      <c r="L659" s="46"/>
      <c r="M659" s="69">
        <v>1</v>
      </c>
      <c r="N659" s="46"/>
      <c r="O659" s="46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>
        <v>1</v>
      </c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>
        <v>55</v>
      </c>
      <c r="AQ659" s="55">
        <f>VLOOKUP(E659,'[1]LopHocPhan'!C$2:F$1412,4,FALSE)</f>
        <v>48</v>
      </c>
      <c r="AR659" s="56">
        <f t="shared" si="55"/>
        <v>7</v>
      </c>
      <c r="AS659" s="55"/>
      <c r="AT659" s="55"/>
      <c r="AU659" s="55">
        <f t="shared" si="56"/>
        <v>48</v>
      </c>
      <c r="AV659" s="71" t="s">
        <v>96</v>
      </c>
      <c r="AW659" s="55">
        <v>2</v>
      </c>
      <c r="AX659" s="55" t="s">
        <v>204</v>
      </c>
      <c r="AY659" s="72"/>
      <c r="AZ659" s="72"/>
      <c r="BA659" s="69"/>
      <c r="BB659" s="77"/>
      <c r="BC659" s="69"/>
      <c r="BD659" s="70"/>
      <c r="BE659" s="70"/>
      <c r="BF659" s="70"/>
      <c r="BG659" s="70"/>
      <c r="BH659" s="70"/>
      <c r="BI659" s="70" t="s">
        <v>71</v>
      </c>
      <c r="BJ659" s="70" t="s">
        <v>199</v>
      </c>
      <c r="BK659" s="72" t="s">
        <v>73</v>
      </c>
      <c r="BL659" s="72" t="s">
        <v>74</v>
      </c>
      <c r="BM659" s="73">
        <v>27</v>
      </c>
      <c r="BN659" s="60"/>
      <c r="BO659" s="36">
        <v>47</v>
      </c>
      <c r="BP659" s="61"/>
      <c r="BQ659" s="62"/>
      <c r="BR659" s="62"/>
      <c r="BS659" s="63"/>
      <c r="BT659" s="72" t="s">
        <v>105</v>
      </c>
      <c r="BV659" s="38"/>
    </row>
    <row r="660" spans="1:74" ht="20.25" customHeight="1">
      <c r="A660" s="46">
        <v>91</v>
      </c>
      <c r="B660" s="46">
        <v>478</v>
      </c>
      <c r="C660" s="68" t="s">
        <v>845</v>
      </c>
      <c r="D660" s="49">
        <v>2</v>
      </c>
      <c r="E660" s="49" t="str">
        <f t="shared" si="57"/>
        <v>1321ENTI2411</v>
      </c>
      <c r="F660" s="76">
        <v>1321</v>
      </c>
      <c r="G660" s="69" t="s">
        <v>844</v>
      </c>
      <c r="H660" s="77" t="s">
        <v>66</v>
      </c>
      <c r="I660" s="69" t="s">
        <v>668</v>
      </c>
      <c r="J660" s="53"/>
      <c r="K660" s="53"/>
      <c r="L660" s="46"/>
      <c r="M660" s="69">
        <v>1</v>
      </c>
      <c r="N660" s="46"/>
      <c r="O660" s="46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>
        <v>1</v>
      </c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>
        <v>55</v>
      </c>
      <c r="AQ660" s="55">
        <f>VLOOKUP(E660,'[1]LopHocPhan'!C$2:F$1412,4,FALSE)</f>
        <v>38</v>
      </c>
      <c r="AR660" s="56">
        <f t="shared" si="55"/>
        <v>17</v>
      </c>
      <c r="AS660" s="55"/>
      <c r="AT660" s="55"/>
      <c r="AU660" s="55">
        <f t="shared" si="56"/>
        <v>38</v>
      </c>
      <c r="AV660" s="71" t="s">
        <v>96</v>
      </c>
      <c r="AW660" s="55">
        <v>2</v>
      </c>
      <c r="AX660" s="55" t="s">
        <v>116</v>
      </c>
      <c r="AY660" s="72"/>
      <c r="AZ660" s="72"/>
      <c r="BA660" s="69"/>
      <c r="BB660" s="77"/>
      <c r="BC660" s="69"/>
      <c r="BD660" s="70"/>
      <c r="BE660" s="70"/>
      <c r="BF660" s="70"/>
      <c r="BG660" s="70"/>
      <c r="BH660" s="70"/>
      <c r="BI660" s="70" t="s">
        <v>71</v>
      </c>
      <c r="BJ660" s="70" t="s">
        <v>164</v>
      </c>
      <c r="BK660" s="72" t="s">
        <v>73</v>
      </c>
      <c r="BL660" s="72" t="s">
        <v>74</v>
      </c>
      <c r="BM660" s="73">
        <v>27</v>
      </c>
      <c r="BN660" s="60"/>
      <c r="BO660" s="36">
        <v>47</v>
      </c>
      <c r="BP660" s="61"/>
      <c r="BQ660" s="62"/>
      <c r="BR660" s="62"/>
      <c r="BS660" s="63"/>
      <c r="BT660" s="72" t="s">
        <v>105</v>
      </c>
      <c r="BV660" s="38"/>
    </row>
    <row r="661" spans="1:72" ht="20.25" customHeight="1">
      <c r="A661" s="46">
        <v>92</v>
      </c>
      <c r="B661" s="46">
        <v>489</v>
      </c>
      <c r="C661" s="81" t="s">
        <v>845</v>
      </c>
      <c r="D661" s="70">
        <v>2</v>
      </c>
      <c r="E661" s="49" t="str">
        <f t="shared" si="57"/>
        <v>1322ENTI2411</v>
      </c>
      <c r="F661" s="76">
        <v>1322</v>
      </c>
      <c r="G661" s="69" t="s">
        <v>844</v>
      </c>
      <c r="H661" s="49" t="s">
        <v>66</v>
      </c>
      <c r="I661" s="69" t="s">
        <v>385</v>
      </c>
      <c r="J661" s="53"/>
      <c r="K661" s="53"/>
      <c r="L661" s="46"/>
      <c r="M661" s="69">
        <v>1</v>
      </c>
      <c r="N661" s="46"/>
      <c r="O661" s="46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69"/>
      <c r="AF661" s="70">
        <v>1</v>
      </c>
      <c r="AG661" s="70"/>
      <c r="AH661" s="70"/>
      <c r="AI661" s="70"/>
      <c r="AJ661" s="70"/>
      <c r="AK661" s="70"/>
      <c r="AL661" s="70"/>
      <c r="AM661" s="70"/>
      <c r="AN661" s="70"/>
      <c r="AO661" s="70"/>
      <c r="AP661" s="70">
        <v>50</v>
      </c>
      <c r="AQ661" s="55">
        <f>VLOOKUP(E661,'[1]LopHocPhan'!C$2:F$1412,4,FALSE)</f>
        <v>50</v>
      </c>
      <c r="AR661" s="56">
        <f t="shared" si="55"/>
        <v>0</v>
      </c>
      <c r="AS661" s="55"/>
      <c r="AT661" s="55"/>
      <c r="AU661" s="55">
        <f t="shared" si="56"/>
        <v>50</v>
      </c>
      <c r="AV661" s="71" t="s">
        <v>80</v>
      </c>
      <c r="AW661" s="55">
        <v>2</v>
      </c>
      <c r="AX661" s="55" t="s">
        <v>104</v>
      </c>
      <c r="AY661" s="72"/>
      <c r="AZ661" s="72"/>
      <c r="BA661" s="70"/>
      <c r="BB661" s="70"/>
      <c r="BC661" s="70"/>
      <c r="BD661" s="70"/>
      <c r="BE661" s="70"/>
      <c r="BF661" s="70"/>
      <c r="BG661" s="70" t="s">
        <v>71</v>
      </c>
      <c r="BH661" s="70" t="s">
        <v>201</v>
      </c>
      <c r="BI661" s="70"/>
      <c r="BJ661" s="70"/>
      <c r="BK661" s="72" t="s">
        <v>73</v>
      </c>
      <c r="BL661" s="72" t="s">
        <v>74</v>
      </c>
      <c r="BM661" s="73">
        <v>27</v>
      </c>
      <c r="BN661" s="60"/>
      <c r="BO661" s="36">
        <v>47</v>
      </c>
      <c r="BP661" s="61"/>
      <c r="BQ661" s="62"/>
      <c r="BR661" s="62"/>
      <c r="BS661" s="63"/>
      <c r="BT661" s="72" t="s">
        <v>105</v>
      </c>
    </row>
    <row r="662" spans="1:72" ht="20.25" customHeight="1">
      <c r="A662" s="46">
        <v>93</v>
      </c>
      <c r="B662" s="46">
        <v>490</v>
      </c>
      <c r="C662" s="81" t="s">
        <v>845</v>
      </c>
      <c r="D662" s="70">
        <v>2</v>
      </c>
      <c r="E662" s="49" t="str">
        <f t="shared" si="57"/>
        <v>1323ENTI2411</v>
      </c>
      <c r="F662" s="76">
        <v>1323</v>
      </c>
      <c r="G662" s="69" t="s">
        <v>844</v>
      </c>
      <c r="H662" s="49" t="s">
        <v>66</v>
      </c>
      <c r="I662" s="69" t="s">
        <v>385</v>
      </c>
      <c r="J662" s="53"/>
      <c r="K662" s="53"/>
      <c r="L662" s="46"/>
      <c r="M662" s="69">
        <v>1</v>
      </c>
      <c r="N662" s="46"/>
      <c r="O662" s="46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69"/>
      <c r="AF662" s="70">
        <v>1</v>
      </c>
      <c r="AG662" s="70"/>
      <c r="AH662" s="70"/>
      <c r="AI662" s="70"/>
      <c r="AJ662" s="70"/>
      <c r="AK662" s="70"/>
      <c r="AL662" s="70"/>
      <c r="AM662" s="70"/>
      <c r="AN662" s="70"/>
      <c r="AO662" s="70"/>
      <c r="AP662" s="70">
        <v>50</v>
      </c>
      <c r="AQ662" s="55">
        <f>VLOOKUP(E662,'[1]LopHocPhan'!C$2:F$1412,4,FALSE)</f>
        <v>50</v>
      </c>
      <c r="AR662" s="56">
        <f t="shared" si="55"/>
        <v>0</v>
      </c>
      <c r="AS662" s="55"/>
      <c r="AT662" s="55"/>
      <c r="AU662" s="55">
        <f t="shared" si="56"/>
        <v>50</v>
      </c>
      <c r="AV662" s="71" t="s">
        <v>80</v>
      </c>
      <c r="AW662" s="55">
        <v>2</v>
      </c>
      <c r="AX662" s="55" t="s">
        <v>108</v>
      </c>
      <c r="AY662" s="72"/>
      <c r="AZ662" s="72"/>
      <c r="BA662" s="70"/>
      <c r="BB662" s="70"/>
      <c r="BC662" s="70"/>
      <c r="BD662" s="70"/>
      <c r="BE662" s="70"/>
      <c r="BF662" s="70"/>
      <c r="BG662" s="70" t="s">
        <v>71</v>
      </c>
      <c r="BH662" s="70" t="s">
        <v>483</v>
      </c>
      <c r="BI662" s="70"/>
      <c r="BJ662" s="70"/>
      <c r="BK662" s="72" t="s">
        <v>73</v>
      </c>
      <c r="BL662" s="72" t="s">
        <v>74</v>
      </c>
      <c r="BM662" s="73">
        <v>27</v>
      </c>
      <c r="BN662" s="60"/>
      <c r="BO662" s="36">
        <v>47</v>
      </c>
      <c r="BP662" s="61"/>
      <c r="BQ662" s="62"/>
      <c r="BR662" s="62"/>
      <c r="BS662" s="63"/>
      <c r="BT662" s="72" t="s">
        <v>105</v>
      </c>
    </row>
    <row r="663" spans="1:72" ht="20.25" customHeight="1">
      <c r="A663" s="46">
        <v>94</v>
      </c>
      <c r="B663" s="46">
        <v>491</v>
      </c>
      <c r="C663" s="81" t="s">
        <v>845</v>
      </c>
      <c r="D663" s="70">
        <v>2</v>
      </c>
      <c r="E663" s="49" t="str">
        <f t="shared" si="57"/>
        <v>1324ENTI2411</v>
      </c>
      <c r="F663" s="76">
        <v>1324</v>
      </c>
      <c r="G663" s="69" t="s">
        <v>844</v>
      </c>
      <c r="H663" s="49" t="s">
        <v>66</v>
      </c>
      <c r="I663" s="69" t="s">
        <v>385</v>
      </c>
      <c r="J663" s="53"/>
      <c r="K663" s="53"/>
      <c r="L663" s="46"/>
      <c r="M663" s="69">
        <v>1</v>
      </c>
      <c r="N663" s="46"/>
      <c r="O663" s="46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69"/>
      <c r="AF663" s="70">
        <v>1</v>
      </c>
      <c r="AG663" s="70"/>
      <c r="AH663" s="70"/>
      <c r="AI663" s="70"/>
      <c r="AJ663" s="70"/>
      <c r="AK663" s="70"/>
      <c r="AL663" s="70"/>
      <c r="AM663" s="70"/>
      <c r="AN663" s="70"/>
      <c r="AO663" s="70"/>
      <c r="AP663" s="70">
        <v>50</v>
      </c>
      <c r="AQ663" s="55">
        <f>VLOOKUP(E663,'[1]LopHocPhan'!C$2:F$1412,4,FALSE)</f>
        <v>35</v>
      </c>
      <c r="AR663" s="56">
        <f t="shared" si="55"/>
        <v>15</v>
      </c>
      <c r="AS663" s="55"/>
      <c r="AT663" s="55"/>
      <c r="AU663" s="55">
        <f t="shared" si="56"/>
        <v>35</v>
      </c>
      <c r="AV663" s="71" t="s">
        <v>80</v>
      </c>
      <c r="AW663" s="55">
        <v>2</v>
      </c>
      <c r="AX663" s="55" t="s">
        <v>155</v>
      </c>
      <c r="AY663" s="72"/>
      <c r="AZ663" s="72"/>
      <c r="BA663" s="70"/>
      <c r="BB663" s="70"/>
      <c r="BC663" s="70"/>
      <c r="BD663" s="70"/>
      <c r="BE663" s="70"/>
      <c r="BF663" s="70"/>
      <c r="BG663" s="70" t="s">
        <v>71</v>
      </c>
      <c r="BH663" s="70" t="s">
        <v>481</v>
      </c>
      <c r="BI663" s="70"/>
      <c r="BJ663" s="70"/>
      <c r="BK663" s="72" t="s">
        <v>73</v>
      </c>
      <c r="BL663" s="72" t="s">
        <v>74</v>
      </c>
      <c r="BM663" s="73">
        <v>27</v>
      </c>
      <c r="BN663" s="60"/>
      <c r="BO663" s="36">
        <v>47</v>
      </c>
      <c r="BP663" s="61"/>
      <c r="BQ663" s="62"/>
      <c r="BR663" s="62"/>
      <c r="BS663" s="63"/>
      <c r="BT663" s="72" t="s">
        <v>105</v>
      </c>
    </row>
    <row r="664" spans="1:72" ht="20.25" customHeight="1">
      <c r="A664" s="46">
        <v>95</v>
      </c>
      <c r="B664" s="46">
        <v>492</v>
      </c>
      <c r="C664" s="81" t="s">
        <v>845</v>
      </c>
      <c r="D664" s="70">
        <v>2</v>
      </c>
      <c r="E664" s="49" t="str">
        <f t="shared" si="57"/>
        <v>1325ENTI2411</v>
      </c>
      <c r="F664" s="76">
        <v>1325</v>
      </c>
      <c r="G664" s="69" t="s">
        <v>844</v>
      </c>
      <c r="H664" s="49" t="s">
        <v>66</v>
      </c>
      <c r="I664" s="69" t="s">
        <v>385</v>
      </c>
      <c r="J664" s="53"/>
      <c r="K664" s="53"/>
      <c r="L664" s="46"/>
      <c r="M664" s="69">
        <v>1</v>
      </c>
      <c r="N664" s="46"/>
      <c r="O664" s="46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69"/>
      <c r="AF664" s="70">
        <v>1</v>
      </c>
      <c r="AG664" s="70"/>
      <c r="AH664" s="70"/>
      <c r="AI664" s="70"/>
      <c r="AJ664" s="70"/>
      <c r="AK664" s="70"/>
      <c r="AL664" s="70"/>
      <c r="AM664" s="70"/>
      <c r="AN664" s="70"/>
      <c r="AO664" s="70"/>
      <c r="AP664" s="70">
        <v>50</v>
      </c>
      <c r="AQ664" s="55">
        <f>VLOOKUP(E664,'[1]LopHocPhan'!C$2:F$1412,4,FALSE)</f>
        <v>45</v>
      </c>
      <c r="AR664" s="56">
        <f t="shared" si="55"/>
        <v>5</v>
      </c>
      <c r="AS664" s="55"/>
      <c r="AT664" s="55"/>
      <c r="AU664" s="55">
        <f t="shared" si="56"/>
        <v>45</v>
      </c>
      <c r="AV664" s="71" t="s">
        <v>80</v>
      </c>
      <c r="AW664" s="55">
        <v>2</v>
      </c>
      <c r="AX664" s="55" t="s">
        <v>204</v>
      </c>
      <c r="AY664" s="72"/>
      <c r="AZ664" s="72"/>
      <c r="BA664" s="70"/>
      <c r="BB664" s="70"/>
      <c r="BC664" s="70"/>
      <c r="BD664" s="70"/>
      <c r="BE664" s="70"/>
      <c r="BF664" s="70"/>
      <c r="BG664" s="70" t="s">
        <v>71</v>
      </c>
      <c r="BH664" s="70" t="s">
        <v>482</v>
      </c>
      <c r="BI664" s="70"/>
      <c r="BJ664" s="70"/>
      <c r="BK664" s="72" t="s">
        <v>73</v>
      </c>
      <c r="BL664" s="72" t="s">
        <v>74</v>
      </c>
      <c r="BM664" s="73">
        <v>27</v>
      </c>
      <c r="BN664" s="60"/>
      <c r="BO664" s="36">
        <v>47</v>
      </c>
      <c r="BP664" s="61"/>
      <c r="BQ664" s="62"/>
      <c r="BR664" s="62"/>
      <c r="BS664" s="63"/>
      <c r="BT664" s="72" t="s">
        <v>105</v>
      </c>
    </row>
    <row r="665" spans="1:72" ht="20.25" customHeight="1">
      <c r="A665" s="46">
        <v>96</v>
      </c>
      <c r="B665" s="46">
        <v>493</v>
      </c>
      <c r="C665" s="81" t="s">
        <v>845</v>
      </c>
      <c r="D665" s="70">
        <v>2</v>
      </c>
      <c r="E665" s="49" t="str">
        <f t="shared" si="57"/>
        <v>1326ENTI2411</v>
      </c>
      <c r="F665" s="76">
        <v>1326</v>
      </c>
      <c r="G665" s="69" t="s">
        <v>844</v>
      </c>
      <c r="H665" s="49" t="s">
        <v>66</v>
      </c>
      <c r="I665" s="69" t="s">
        <v>385</v>
      </c>
      <c r="J665" s="53"/>
      <c r="K665" s="53"/>
      <c r="L665" s="46"/>
      <c r="M665" s="69">
        <v>1</v>
      </c>
      <c r="N665" s="46"/>
      <c r="O665" s="46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69"/>
      <c r="AF665" s="70">
        <v>1</v>
      </c>
      <c r="AG665" s="70"/>
      <c r="AH665" s="70"/>
      <c r="AI665" s="70"/>
      <c r="AJ665" s="70"/>
      <c r="AK665" s="70"/>
      <c r="AL665" s="70"/>
      <c r="AM665" s="70"/>
      <c r="AN665" s="70"/>
      <c r="AO665" s="70"/>
      <c r="AP665" s="70">
        <v>50</v>
      </c>
      <c r="AQ665" s="55">
        <f>VLOOKUP(E665,'[1]LopHocPhan'!C$2:F$1412,4,FALSE)</f>
        <v>50</v>
      </c>
      <c r="AR665" s="56">
        <f t="shared" si="55"/>
        <v>0</v>
      </c>
      <c r="AS665" s="55"/>
      <c r="AT665" s="55"/>
      <c r="AU665" s="55">
        <f t="shared" si="56"/>
        <v>50</v>
      </c>
      <c r="AV665" s="71" t="s">
        <v>80</v>
      </c>
      <c r="AW665" s="55">
        <v>2</v>
      </c>
      <c r="AX665" s="55" t="s">
        <v>116</v>
      </c>
      <c r="AY665" s="72"/>
      <c r="AZ665" s="72"/>
      <c r="BA665" s="70"/>
      <c r="BB665" s="70"/>
      <c r="BC665" s="70"/>
      <c r="BD665" s="70"/>
      <c r="BE665" s="70"/>
      <c r="BF665" s="70"/>
      <c r="BG665" s="70" t="s">
        <v>71</v>
      </c>
      <c r="BH665" s="70" t="s">
        <v>464</v>
      </c>
      <c r="BI665" s="70"/>
      <c r="BJ665" s="70"/>
      <c r="BK665" s="72" t="s">
        <v>73</v>
      </c>
      <c r="BL665" s="72" t="s">
        <v>74</v>
      </c>
      <c r="BM665" s="73">
        <v>27</v>
      </c>
      <c r="BN665" s="60"/>
      <c r="BO665" s="36">
        <v>47</v>
      </c>
      <c r="BP665" s="61"/>
      <c r="BQ665" s="62"/>
      <c r="BR665" s="62"/>
      <c r="BS665" s="63"/>
      <c r="BT665" s="72" t="s">
        <v>105</v>
      </c>
    </row>
    <row r="666" spans="1:74" ht="20.25" customHeight="1">
      <c r="A666" s="46">
        <v>97</v>
      </c>
      <c r="B666" s="46">
        <v>518</v>
      </c>
      <c r="C666" s="68" t="s">
        <v>846</v>
      </c>
      <c r="D666" s="49">
        <v>2</v>
      </c>
      <c r="E666" s="49" t="str">
        <f t="shared" si="57"/>
        <v>1351ENTI0311</v>
      </c>
      <c r="F666" s="76">
        <v>1351</v>
      </c>
      <c r="G666" s="69" t="s">
        <v>847</v>
      </c>
      <c r="H666" s="77" t="s">
        <v>66</v>
      </c>
      <c r="I666" s="69" t="s">
        <v>702</v>
      </c>
      <c r="J666" s="53"/>
      <c r="K666" s="53"/>
      <c r="L666" s="46"/>
      <c r="M666" s="69">
        <v>1</v>
      </c>
      <c r="N666" s="46"/>
      <c r="O666" s="46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69"/>
      <c r="AF666" s="70"/>
      <c r="AG666" s="70">
        <v>1</v>
      </c>
      <c r="AH666" s="70"/>
      <c r="AI666" s="70"/>
      <c r="AJ666" s="70"/>
      <c r="AK666" s="70"/>
      <c r="AL666" s="70"/>
      <c r="AM666" s="70"/>
      <c r="AN666" s="70"/>
      <c r="AO666" s="70"/>
      <c r="AP666" s="69">
        <v>55</v>
      </c>
      <c r="AQ666" s="55">
        <f>VLOOKUP(E666,'[1]LopHocPhan'!C$2:F$1412,4,FALSE)</f>
        <v>55</v>
      </c>
      <c r="AR666" s="56">
        <f t="shared" si="55"/>
        <v>0</v>
      </c>
      <c r="AS666" s="55"/>
      <c r="AT666" s="55"/>
      <c r="AU666" s="55">
        <f t="shared" si="56"/>
        <v>55</v>
      </c>
      <c r="AV666" s="71" t="s">
        <v>84</v>
      </c>
      <c r="AW666" s="55">
        <v>4</v>
      </c>
      <c r="AX666" s="55" t="s">
        <v>155</v>
      </c>
      <c r="AY666" s="58"/>
      <c r="AZ666" s="72"/>
      <c r="BA666" s="70"/>
      <c r="BB666" s="70"/>
      <c r="BC666" s="70" t="s">
        <v>93</v>
      </c>
      <c r="BD666" s="50" t="s">
        <v>371</v>
      </c>
      <c r="BE666" s="80"/>
      <c r="BF666" s="70"/>
      <c r="BG666" s="70"/>
      <c r="BH666" s="70"/>
      <c r="BI666" s="70"/>
      <c r="BJ666" s="70"/>
      <c r="BK666" s="72" t="s">
        <v>73</v>
      </c>
      <c r="BL666" s="58" t="s">
        <v>87</v>
      </c>
      <c r="BM666" s="73">
        <v>27</v>
      </c>
      <c r="BN666" s="60" t="s">
        <v>273</v>
      </c>
      <c r="BO666" s="36">
        <v>47</v>
      </c>
      <c r="BP666" s="61"/>
      <c r="BQ666" s="62"/>
      <c r="BR666" s="62"/>
      <c r="BS666" s="82"/>
      <c r="BT666" s="72" t="s">
        <v>105</v>
      </c>
      <c r="BV666" s="38"/>
    </row>
    <row r="667" spans="1:72" ht="20.25" customHeight="1">
      <c r="A667" s="46">
        <v>98</v>
      </c>
      <c r="B667" s="46">
        <v>519</v>
      </c>
      <c r="C667" s="68" t="s">
        <v>846</v>
      </c>
      <c r="D667" s="49">
        <v>2</v>
      </c>
      <c r="E667" s="49" t="str">
        <f t="shared" si="57"/>
        <v>1352ENTI0311</v>
      </c>
      <c r="F667" s="76">
        <v>1352</v>
      </c>
      <c r="G667" s="69" t="s">
        <v>847</v>
      </c>
      <c r="H667" s="77" t="s">
        <v>66</v>
      </c>
      <c r="I667" s="69" t="s">
        <v>702</v>
      </c>
      <c r="J667" s="53"/>
      <c r="K667" s="53"/>
      <c r="L667" s="46"/>
      <c r="M667" s="69">
        <v>1</v>
      </c>
      <c r="N667" s="46"/>
      <c r="O667" s="46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69"/>
      <c r="AF667" s="70"/>
      <c r="AG667" s="70">
        <v>1</v>
      </c>
      <c r="AH667" s="70"/>
      <c r="AI667" s="70"/>
      <c r="AJ667" s="70"/>
      <c r="AK667" s="70"/>
      <c r="AL667" s="70"/>
      <c r="AM667" s="70"/>
      <c r="AN667" s="70"/>
      <c r="AO667" s="70"/>
      <c r="AP667" s="69">
        <v>55</v>
      </c>
      <c r="AQ667" s="55">
        <f>VLOOKUP(E667,'[1]LopHocPhan'!C$2:F$1412,4,FALSE)</f>
        <v>54</v>
      </c>
      <c r="AR667" s="56">
        <f t="shared" si="55"/>
        <v>1</v>
      </c>
      <c r="AS667" s="55"/>
      <c r="AT667" s="55"/>
      <c r="AU667" s="55">
        <f t="shared" si="56"/>
        <v>54</v>
      </c>
      <c r="AV667" s="71" t="s">
        <v>84</v>
      </c>
      <c r="AW667" s="55">
        <v>4</v>
      </c>
      <c r="AX667" s="55" t="s">
        <v>204</v>
      </c>
      <c r="AY667" s="58"/>
      <c r="AZ667" s="72"/>
      <c r="BA667" s="70"/>
      <c r="BB667" s="70"/>
      <c r="BC667" s="70" t="s">
        <v>93</v>
      </c>
      <c r="BD667" s="50" t="s">
        <v>481</v>
      </c>
      <c r="BE667" s="80"/>
      <c r="BF667" s="70"/>
      <c r="BG667" s="70"/>
      <c r="BH667" s="70"/>
      <c r="BI667" s="70"/>
      <c r="BJ667" s="70"/>
      <c r="BK667" s="72" t="s">
        <v>73</v>
      </c>
      <c r="BL667" s="58" t="s">
        <v>87</v>
      </c>
      <c r="BM667" s="73">
        <v>27</v>
      </c>
      <c r="BN667" s="60" t="s">
        <v>273</v>
      </c>
      <c r="BO667" s="36">
        <v>47</v>
      </c>
      <c r="BP667" s="61"/>
      <c r="BQ667" s="62"/>
      <c r="BR667" s="62"/>
      <c r="BS667" s="63"/>
      <c r="BT667" s="72" t="s">
        <v>105</v>
      </c>
    </row>
    <row r="668" spans="1:72" ht="20.25" customHeight="1">
      <c r="A668" s="46">
        <v>99</v>
      </c>
      <c r="B668" s="46">
        <v>520</v>
      </c>
      <c r="C668" s="68" t="s">
        <v>846</v>
      </c>
      <c r="D668" s="49">
        <v>2</v>
      </c>
      <c r="E668" s="49" t="str">
        <f t="shared" si="57"/>
        <v>1353ENTI0311</v>
      </c>
      <c r="F668" s="76">
        <v>1353</v>
      </c>
      <c r="G668" s="69" t="s">
        <v>847</v>
      </c>
      <c r="H668" s="77" t="s">
        <v>66</v>
      </c>
      <c r="I668" s="69" t="s">
        <v>702</v>
      </c>
      <c r="J668" s="53"/>
      <c r="K668" s="53"/>
      <c r="L668" s="46"/>
      <c r="M668" s="69">
        <v>1</v>
      </c>
      <c r="N668" s="46"/>
      <c r="O668" s="46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69"/>
      <c r="AF668" s="70"/>
      <c r="AG668" s="70">
        <v>1</v>
      </c>
      <c r="AH668" s="70"/>
      <c r="AI668" s="70"/>
      <c r="AJ668" s="70"/>
      <c r="AK668" s="70"/>
      <c r="AL668" s="70"/>
      <c r="AM668" s="70"/>
      <c r="AN668" s="70"/>
      <c r="AO668" s="70"/>
      <c r="AP668" s="69">
        <v>55</v>
      </c>
      <c r="AQ668" s="55">
        <f>VLOOKUP(E668,'[1]LopHocPhan'!C$2:F$1412,4,FALSE)</f>
        <v>51</v>
      </c>
      <c r="AR668" s="56">
        <f t="shared" si="55"/>
        <v>4</v>
      </c>
      <c r="AS668" s="55"/>
      <c r="AT668" s="55"/>
      <c r="AU668" s="55">
        <f t="shared" si="56"/>
        <v>51</v>
      </c>
      <c r="AV668" s="71" t="s">
        <v>84</v>
      </c>
      <c r="AW668" s="55">
        <v>4</v>
      </c>
      <c r="AX668" s="55" t="s">
        <v>116</v>
      </c>
      <c r="AY668" s="58"/>
      <c r="AZ668" s="72"/>
      <c r="BA668" s="70"/>
      <c r="BB668" s="70"/>
      <c r="BC668" s="70" t="s">
        <v>93</v>
      </c>
      <c r="BD668" s="50" t="s">
        <v>209</v>
      </c>
      <c r="BE668" s="80"/>
      <c r="BF668" s="70"/>
      <c r="BG668" s="70"/>
      <c r="BH668" s="70"/>
      <c r="BI668" s="70"/>
      <c r="BJ668" s="70"/>
      <c r="BK668" s="72" t="s">
        <v>73</v>
      </c>
      <c r="BL668" s="58" t="s">
        <v>87</v>
      </c>
      <c r="BM668" s="73">
        <v>27</v>
      </c>
      <c r="BN668" s="60" t="s">
        <v>273</v>
      </c>
      <c r="BO668" s="36">
        <v>47</v>
      </c>
      <c r="BP668" s="61"/>
      <c r="BQ668" s="62"/>
      <c r="BR668" s="62"/>
      <c r="BS668" s="63"/>
      <c r="BT668" s="72" t="s">
        <v>105</v>
      </c>
    </row>
    <row r="669" spans="1:75" ht="20.25" customHeight="1">
      <c r="A669" s="46">
        <v>100</v>
      </c>
      <c r="B669" s="46">
        <v>521</v>
      </c>
      <c r="C669" s="68" t="s">
        <v>846</v>
      </c>
      <c r="D669" s="49">
        <v>2</v>
      </c>
      <c r="E669" s="49" t="str">
        <f t="shared" si="57"/>
        <v>1354ENTI0311</v>
      </c>
      <c r="F669" s="76">
        <v>1354</v>
      </c>
      <c r="G669" s="69" t="s">
        <v>847</v>
      </c>
      <c r="H669" s="77" t="s">
        <v>66</v>
      </c>
      <c r="I669" s="69" t="s">
        <v>702</v>
      </c>
      <c r="J669" s="53"/>
      <c r="K669" s="53"/>
      <c r="L669" s="46"/>
      <c r="M669" s="69">
        <v>1</v>
      </c>
      <c r="N669" s="46"/>
      <c r="O669" s="46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69"/>
      <c r="AF669" s="70"/>
      <c r="AG669" s="70">
        <v>1</v>
      </c>
      <c r="AH669" s="70"/>
      <c r="AI669" s="70"/>
      <c r="AJ669" s="70"/>
      <c r="AK669" s="70"/>
      <c r="AL669" s="70"/>
      <c r="AM669" s="70"/>
      <c r="AN669" s="70"/>
      <c r="AO669" s="70"/>
      <c r="AP669" s="69">
        <v>55</v>
      </c>
      <c r="AQ669" s="55">
        <f>VLOOKUP(E669,'[1]LopHocPhan'!C$2:F$1412,4,FALSE)</f>
        <v>42</v>
      </c>
      <c r="AR669" s="56">
        <f t="shared" si="55"/>
        <v>13</v>
      </c>
      <c r="AS669" s="55"/>
      <c r="AT669" s="55"/>
      <c r="AU669" s="55">
        <f t="shared" si="56"/>
        <v>42</v>
      </c>
      <c r="AV669" s="71" t="s">
        <v>84</v>
      </c>
      <c r="AW669" s="55">
        <v>4</v>
      </c>
      <c r="AX669" s="55" t="s">
        <v>287</v>
      </c>
      <c r="AY669" s="58"/>
      <c r="AZ669" s="72"/>
      <c r="BA669" s="70"/>
      <c r="BB669" s="70"/>
      <c r="BC669" s="70" t="s">
        <v>93</v>
      </c>
      <c r="BD669" s="50" t="s">
        <v>367</v>
      </c>
      <c r="BE669" s="80"/>
      <c r="BF669" s="70"/>
      <c r="BG669" s="70"/>
      <c r="BH669" s="70"/>
      <c r="BI669" s="70"/>
      <c r="BJ669" s="70"/>
      <c r="BK669" s="72" t="s">
        <v>73</v>
      </c>
      <c r="BL669" s="58" t="s">
        <v>87</v>
      </c>
      <c r="BM669" s="73">
        <v>27</v>
      </c>
      <c r="BN669" s="60" t="s">
        <v>273</v>
      </c>
      <c r="BO669" s="36">
        <v>47</v>
      </c>
      <c r="BP669" s="61"/>
      <c r="BQ669" s="62"/>
      <c r="BR669" s="62"/>
      <c r="BS669" s="63"/>
      <c r="BT669" s="72" t="s">
        <v>105</v>
      </c>
      <c r="BV669" s="38"/>
      <c r="BW669" s="38"/>
    </row>
    <row r="670" spans="1:72" ht="20.25" customHeight="1">
      <c r="A670" s="46">
        <v>101</v>
      </c>
      <c r="B670" s="46">
        <v>522</v>
      </c>
      <c r="C670" s="68" t="s">
        <v>846</v>
      </c>
      <c r="D670" s="49">
        <v>2</v>
      </c>
      <c r="E670" s="49" t="str">
        <f t="shared" si="57"/>
        <v>1355ENTI0311</v>
      </c>
      <c r="F670" s="76">
        <v>1355</v>
      </c>
      <c r="G670" s="69" t="s">
        <v>847</v>
      </c>
      <c r="H670" s="77" t="s">
        <v>66</v>
      </c>
      <c r="I670" s="69" t="s">
        <v>702</v>
      </c>
      <c r="J670" s="53"/>
      <c r="K670" s="53"/>
      <c r="L670" s="46"/>
      <c r="M670" s="69">
        <v>1</v>
      </c>
      <c r="N670" s="46"/>
      <c r="O670" s="46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69"/>
      <c r="AF670" s="70"/>
      <c r="AG670" s="70">
        <v>1</v>
      </c>
      <c r="AH670" s="70"/>
      <c r="AI670" s="70"/>
      <c r="AJ670" s="70"/>
      <c r="AK670" s="70"/>
      <c r="AL670" s="70"/>
      <c r="AM670" s="70"/>
      <c r="AN670" s="70"/>
      <c r="AO670" s="70"/>
      <c r="AP670" s="69">
        <v>55</v>
      </c>
      <c r="AQ670" s="55">
        <f>VLOOKUP(E670,'[1]LopHocPhan'!C$2:F$1412,4,FALSE)</f>
        <v>40</v>
      </c>
      <c r="AR670" s="56">
        <f t="shared" si="55"/>
        <v>15</v>
      </c>
      <c r="AS670" s="55"/>
      <c r="AT670" s="55"/>
      <c r="AU670" s="55">
        <f t="shared" si="56"/>
        <v>40</v>
      </c>
      <c r="AV670" s="71" t="s">
        <v>84</v>
      </c>
      <c r="AW670" s="55">
        <v>4</v>
      </c>
      <c r="AX670" s="55" t="s">
        <v>318</v>
      </c>
      <c r="AY670" s="58"/>
      <c r="AZ670" s="72"/>
      <c r="BA670" s="70"/>
      <c r="BB670" s="70"/>
      <c r="BC670" s="70" t="s">
        <v>93</v>
      </c>
      <c r="BD670" s="50" t="s">
        <v>463</v>
      </c>
      <c r="BE670" s="80"/>
      <c r="BF670" s="70"/>
      <c r="BG670" s="70"/>
      <c r="BH670" s="70"/>
      <c r="BI670" s="70"/>
      <c r="BJ670" s="70"/>
      <c r="BK670" s="72" t="s">
        <v>73</v>
      </c>
      <c r="BL670" s="58" t="s">
        <v>87</v>
      </c>
      <c r="BM670" s="73">
        <v>27</v>
      </c>
      <c r="BN670" s="60" t="s">
        <v>273</v>
      </c>
      <c r="BO670" s="36">
        <v>47</v>
      </c>
      <c r="BP670" s="61"/>
      <c r="BQ670" s="62"/>
      <c r="BR670" s="62"/>
      <c r="BS670" s="63"/>
      <c r="BT670" s="72" t="s">
        <v>105</v>
      </c>
    </row>
    <row r="671" spans="1:72" ht="20.25" customHeight="1">
      <c r="A671" s="46">
        <v>102</v>
      </c>
      <c r="B671" s="46">
        <v>545</v>
      </c>
      <c r="C671" s="68" t="s">
        <v>845</v>
      </c>
      <c r="D671" s="49">
        <v>2</v>
      </c>
      <c r="E671" s="49" t="str">
        <f t="shared" si="57"/>
        <v>1327ENTI2411</v>
      </c>
      <c r="F671" s="76">
        <v>1327</v>
      </c>
      <c r="G671" s="69" t="s">
        <v>844</v>
      </c>
      <c r="H671" s="49" t="s">
        <v>66</v>
      </c>
      <c r="I671" s="69" t="s">
        <v>446</v>
      </c>
      <c r="J671" s="53"/>
      <c r="K671" s="53"/>
      <c r="L671" s="46"/>
      <c r="M671" s="69">
        <v>1</v>
      </c>
      <c r="N671" s="46"/>
      <c r="O671" s="46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>
        <v>1</v>
      </c>
      <c r="AD671" s="70"/>
      <c r="AE671" s="69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>
        <v>55</v>
      </c>
      <c r="AQ671" s="55">
        <f>VLOOKUP(E671,'[1]LopHocPhan'!C$2:F$1412,4,FALSE)</f>
        <v>54</v>
      </c>
      <c r="AR671" s="56">
        <f t="shared" si="55"/>
        <v>1</v>
      </c>
      <c r="AS671" s="55"/>
      <c r="AT671" s="55"/>
      <c r="AU671" s="55">
        <f t="shared" si="56"/>
        <v>54</v>
      </c>
      <c r="AV671" s="71" t="s">
        <v>183</v>
      </c>
      <c r="AW671" s="55">
        <v>3</v>
      </c>
      <c r="AX671" s="55" t="s">
        <v>86</v>
      </c>
      <c r="AY671" s="58"/>
      <c r="AZ671" s="72"/>
      <c r="BA671" s="70" t="s">
        <v>119</v>
      </c>
      <c r="BB671" s="70" t="s">
        <v>460</v>
      </c>
      <c r="BC671" s="70"/>
      <c r="BD671" s="70"/>
      <c r="BE671" s="70"/>
      <c r="BF671" s="70"/>
      <c r="BG671" s="70"/>
      <c r="BH671" s="70"/>
      <c r="BI671" s="70"/>
      <c r="BJ671" s="70"/>
      <c r="BK671" s="72" t="s">
        <v>73</v>
      </c>
      <c r="BL671" s="58" t="s">
        <v>633</v>
      </c>
      <c r="BM671" s="73">
        <v>27</v>
      </c>
      <c r="BN671" s="60"/>
      <c r="BO671" s="36">
        <v>47</v>
      </c>
      <c r="BP671" s="61"/>
      <c r="BQ671" s="62"/>
      <c r="BR671" s="62"/>
      <c r="BS671" s="74"/>
      <c r="BT671" s="72" t="s">
        <v>105</v>
      </c>
    </row>
    <row r="672" spans="1:72" ht="20.25" customHeight="1">
      <c r="A672" s="46">
        <v>103</v>
      </c>
      <c r="B672" s="46">
        <v>546</v>
      </c>
      <c r="C672" s="68" t="s">
        <v>845</v>
      </c>
      <c r="D672" s="49">
        <v>2</v>
      </c>
      <c r="E672" s="49" t="str">
        <f t="shared" si="57"/>
        <v>1328ENTI2411</v>
      </c>
      <c r="F672" s="76">
        <v>1328</v>
      </c>
      <c r="G672" s="69" t="s">
        <v>844</v>
      </c>
      <c r="H672" s="49" t="s">
        <v>66</v>
      </c>
      <c r="I672" s="69" t="s">
        <v>446</v>
      </c>
      <c r="J672" s="53"/>
      <c r="K672" s="53"/>
      <c r="L672" s="46"/>
      <c r="M672" s="69">
        <v>1</v>
      </c>
      <c r="N672" s="46"/>
      <c r="O672" s="46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>
        <v>1</v>
      </c>
      <c r="AD672" s="70"/>
      <c r="AE672" s="69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>
        <v>55</v>
      </c>
      <c r="AQ672" s="55">
        <f>VLOOKUP(E672,'[1]LopHocPhan'!C$2:F$1412,4,FALSE)</f>
        <v>50</v>
      </c>
      <c r="AR672" s="56">
        <f t="shared" si="55"/>
        <v>5</v>
      </c>
      <c r="AS672" s="55"/>
      <c r="AT672" s="55"/>
      <c r="AU672" s="55">
        <f t="shared" si="56"/>
        <v>50</v>
      </c>
      <c r="AV672" s="71" t="s">
        <v>183</v>
      </c>
      <c r="AW672" s="55">
        <v>3</v>
      </c>
      <c r="AX672" s="55" t="s">
        <v>94</v>
      </c>
      <c r="AY672" s="58"/>
      <c r="AZ672" s="72"/>
      <c r="BA672" s="70" t="s">
        <v>119</v>
      </c>
      <c r="BB672" s="70" t="s">
        <v>473</v>
      </c>
      <c r="BC672" s="70"/>
      <c r="BD672" s="70"/>
      <c r="BE672" s="70"/>
      <c r="BF672" s="70"/>
      <c r="BG672" s="70"/>
      <c r="BH672" s="70"/>
      <c r="BI672" s="70"/>
      <c r="BJ672" s="70"/>
      <c r="BK672" s="72" t="s">
        <v>73</v>
      </c>
      <c r="BL672" s="58" t="s">
        <v>633</v>
      </c>
      <c r="BM672" s="73">
        <v>27</v>
      </c>
      <c r="BN672" s="60"/>
      <c r="BO672" s="36">
        <v>47</v>
      </c>
      <c r="BP672" s="61"/>
      <c r="BQ672" s="62"/>
      <c r="BR672" s="62"/>
      <c r="BS672" s="63"/>
      <c r="BT672" s="72" t="s">
        <v>105</v>
      </c>
    </row>
    <row r="673" spans="1:72" ht="20.25" customHeight="1">
      <c r="A673" s="46">
        <v>104</v>
      </c>
      <c r="B673" s="46">
        <v>547</v>
      </c>
      <c r="C673" s="68" t="s">
        <v>845</v>
      </c>
      <c r="D673" s="49">
        <v>2</v>
      </c>
      <c r="E673" s="49" t="str">
        <f t="shared" si="57"/>
        <v>1329ENTI2411</v>
      </c>
      <c r="F673" s="76">
        <v>1329</v>
      </c>
      <c r="G673" s="69" t="s">
        <v>844</v>
      </c>
      <c r="H673" s="49" t="s">
        <v>66</v>
      </c>
      <c r="I673" s="69" t="s">
        <v>446</v>
      </c>
      <c r="J673" s="53"/>
      <c r="K673" s="53"/>
      <c r="L673" s="46"/>
      <c r="M673" s="69">
        <v>1</v>
      </c>
      <c r="N673" s="46"/>
      <c r="O673" s="46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>
        <v>1</v>
      </c>
      <c r="AD673" s="70"/>
      <c r="AE673" s="69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>
        <v>55</v>
      </c>
      <c r="AQ673" s="55">
        <f>VLOOKUP(E673,'[1]LopHocPhan'!C$2:F$1412,4,FALSE)</f>
        <v>55</v>
      </c>
      <c r="AR673" s="56">
        <f t="shared" si="55"/>
        <v>0</v>
      </c>
      <c r="AS673" s="55"/>
      <c r="AT673" s="55"/>
      <c r="AU673" s="55">
        <f t="shared" si="56"/>
        <v>55</v>
      </c>
      <c r="AV673" s="71" t="s">
        <v>183</v>
      </c>
      <c r="AW673" s="55">
        <v>3</v>
      </c>
      <c r="AX673" s="55" t="s">
        <v>99</v>
      </c>
      <c r="AY673" s="58"/>
      <c r="AZ673" s="72"/>
      <c r="BA673" s="70" t="s">
        <v>119</v>
      </c>
      <c r="BB673" s="70" t="s">
        <v>199</v>
      </c>
      <c r="BC673" s="70"/>
      <c r="BD673" s="70"/>
      <c r="BE673" s="70"/>
      <c r="BF673" s="70"/>
      <c r="BG673" s="70"/>
      <c r="BH673" s="70"/>
      <c r="BI673" s="70"/>
      <c r="BJ673" s="70"/>
      <c r="BK673" s="72" t="s">
        <v>73</v>
      </c>
      <c r="BL673" s="58" t="s">
        <v>633</v>
      </c>
      <c r="BM673" s="73">
        <v>27</v>
      </c>
      <c r="BN673" s="60"/>
      <c r="BO673" s="36">
        <v>47</v>
      </c>
      <c r="BP673" s="61"/>
      <c r="BQ673" s="62"/>
      <c r="BR673" s="62"/>
      <c r="BS673" s="63"/>
      <c r="BT673" s="72" t="s">
        <v>105</v>
      </c>
    </row>
    <row r="674" spans="1:74" ht="20.25" customHeight="1">
      <c r="A674" s="46">
        <v>105</v>
      </c>
      <c r="B674" s="46">
        <v>548</v>
      </c>
      <c r="C674" s="68" t="s">
        <v>845</v>
      </c>
      <c r="D674" s="49">
        <v>2</v>
      </c>
      <c r="E674" s="49" t="str">
        <f t="shared" si="57"/>
        <v>1330ENTI2411</v>
      </c>
      <c r="F674" s="76">
        <v>1330</v>
      </c>
      <c r="G674" s="69" t="s">
        <v>844</v>
      </c>
      <c r="H674" s="49" t="s">
        <v>66</v>
      </c>
      <c r="I674" s="69" t="s">
        <v>446</v>
      </c>
      <c r="J674" s="53"/>
      <c r="K674" s="53"/>
      <c r="L674" s="46"/>
      <c r="M674" s="69">
        <v>1</v>
      </c>
      <c r="N674" s="46"/>
      <c r="O674" s="46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>
        <v>1</v>
      </c>
      <c r="AD674" s="70"/>
      <c r="AE674" s="69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>
        <v>55</v>
      </c>
      <c r="AQ674" s="55">
        <f>VLOOKUP(E674,'[1]LopHocPhan'!C$2:F$1412,4,FALSE)</f>
        <v>52</v>
      </c>
      <c r="AR674" s="56">
        <f t="shared" si="55"/>
        <v>3</v>
      </c>
      <c r="AS674" s="55"/>
      <c r="AT674" s="55"/>
      <c r="AU674" s="55">
        <f t="shared" si="56"/>
        <v>52</v>
      </c>
      <c r="AV674" s="71" t="s">
        <v>183</v>
      </c>
      <c r="AW674" s="55">
        <v>3</v>
      </c>
      <c r="AX674" s="55" t="s">
        <v>104</v>
      </c>
      <c r="AY674" s="58"/>
      <c r="AZ674" s="72"/>
      <c r="BA674" s="70" t="s">
        <v>119</v>
      </c>
      <c r="BB674" s="70" t="s">
        <v>164</v>
      </c>
      <c r="BC674" s="70"/>
      <c r="BD674" s="70"/>
      <c r="BE674" s="70"/>
      <c r="BF674" s="70"/>
      <c r="BG674" s="70"/>
      <c r="BH674" s="70"/>
      <c r="BI674" s="70"/>
      <c r="BJ674" s="70"/>
      <c r="BK674" s="72" t="s">
        <v>73</v>
      </c>
      <c r="BL674" s="58" t="s">
        <v>633</v>
      </c>
      <c r="BM674" s="73">
        <v>27</v>
      </c>
      <c r="BN674" s="60"/>
      <c r="BO674" s="36">
        <v>47</v>
      </c>
      <c r="BP674" s="61"/>
      <c r="BQ674" s="62"/>
      <c r="BR674" s="62"/>
      <c r="BS674" s="74"/>
      <c r="BT674" s="72" t="s">
        <v>105</v>
      </c>
      <c r="BV674" s="38"/>
    </row>
    <row r="675" spans="1:74" ht="20.25" customHeight="1">
      <c r="A675" s="46">
        <v>106</v>
      </c>
      <c r="B675" s="46">
        <v>549</v>
      </c>
      <c r="C675" s="68" t="s">
        <v>845</v>
      </c>
      <c r="D675" s="49">
        <v>2</v>
      </c>
      <c r="E675" s="49" t="str">
        <f t="shared" si="57"/>
        <v>1331ENTI2411</v>
      </c>
      <c r="F675" s="76">
        <v>1331</v>
      </c>
      <c r="G675" s="69" t="s">
        <v>844</v>
      </c>
      <c r="H675" s="49" t="s">
        <v>66</v>
      </c>
      <c r="I675" s="69" t="s">
        <v>446</v>
      </c>
      <c r="J675" s="53"/>
      <c r="K675" s="53"/>
      <c r="L675" s="46"/>
      <c r="M675" s="69">
        <v>1</v>
      </c>
      <c r="N675" s="46"/>
      <c r="O675" s="46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>
        <v>1</v>
      </c>
      <c r="AD675" s="70"/>
      <c r="AE675" s="69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>
        <v>55</v>
      </c>
      <c r="AQ675" s="55">
        <f>VLOOKUP(E675,'[1]LopHocPhan'!C$2:F$1412,4,FALSE)</f>
        <v>53</v>
      </c>
      <c r="AR675" s="56">
        <f t="shared" si="55"/>
        <v>2</v>
      </c>
      <c r="AS675" s="55"/>
      <c r="AT675" s="55"/>
      <c r="AU675" s="55">
        <f t="shared" si="56"/>
        <v>53</v>
      </c>
      <c r="AV675" s="71" t="s">
        <v>102</v>
      </c>
      <c r="AW675" s="55">
        <v>3</v>
      </c>
      <c r="AX675" s="55" t="s">
        <v>104</v>
      </c>
      <c r="AY675" s="72"/>
      <c r="AZ675" s="72"/>
      <c r="BA675" s="70"/>
      <c r="BB675" s="70"/>
      <c r="BC675" s="70"/>
      <c r="BD675" s="70"/>
      <c r="BE675" s="70" t="s">
        <v>119</v>
      </c>
      <c r="BF675" s="70" t="s">
        <v>201</v>
      </c>
      <c r="BG675" s="70"/>
      <c r="BH675" s="70"/>
      <c r="BI675" s="70"/>
      <c r="BJ675" s="70"/>
      <c r="BK675" s="72" t="s">
        <v>73</v>
      </c>
      <c r="BL675" s="72" t="s">
        <v>634</v>
      </c>
      <c r="BM675" s="73">
        <v>27</v>
      </c>
      <c r="BN675" s="60"/>
      <c r="BO675" s="36">
        <v>47</v>
      </c>
      <c r="BP675" s="61"/>
      <c r="BQ675" s="62"/>
      <c r="BR675" s="62"/>
      <c r="BS675" s="74"/>
      <c r="BT675" s="72" t="s">
        <v>105</v>
      </c>
      <c r="BV675" s="38"/>
    </row>
    <row r="676" spans="1:74" ht="20.25" customHeight="1">
      <c r="A676" s="46">
        <v>107</v>
      </c>
      <c r="B676" s="46">
        <v>550</v>
      </c>
      <c r="C676" s="68" t="s">
        <v>845</v>
      </c>
      <c r="D676" s="49">
        <v>2</v>
      </c>
      <c r="E676" s="49" t="str">
        <f t="shared" si="57"/>
        <v>1332ENTI2411</v>
      </c>
      <c r="F676" s="76">
        <v>1332</v>
      </c>
      <c r="G676" s="69" t="s">
        <v>844</v>
      </c>
      <c r="H676" s="49" t="s">
        <v>66</v>
      </c>
      <c r="I676" s="69" t="s">
        <v>446</v>
      </c>
      <c r="J676" s="53"/>
      <c r="K676" s="53"/>
      <c r="L676" s="46"/>
      <c r="M676" s="69">
        <v>1</v>
      </c>
      <c r="N676" s="46"/>
      <c r="O676" s="46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>
        <v>1</v>
      </c>
      <c r="AD676" s="70"/>
      <c r="AE676" s="69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>
        <v>55</v>
      </c>
      <c r="AQ676" s="55">
        <f>VLOOKUP(E676,'[1]LopHocPhan'!C$2:F$1412,4,FALSE)</f>
        <v>55</v>
      </c>
      <c r="AR676" s="56">
        <f t="shared" si="55"/>
        <v>0</v>
      </c>
      <c r="AS676" s="55"/>
      <c r="AT676" s="55"/>
      <c r="AU676" s="55">
        <f t="shared" si="56"/>
        <v>55</v>
      </c>
      <c r="AV676" s="71" t="s">
        <v>102</v>
      </c>
      <c r="AW676" s="55">
        <v>3</v>
      </c>
      <c r="AX676" s="55" t="s">
        <v>108</v>
      </c>
      <c r="AY676" s="72"/>
      <c r="AZ676" s="72"/>
      <c r="BA676" s="70"/>
      <c r="BB676" s="70"/>
      <c r="BC676" s="70"/>
      <c r="BD676" s="70"/>
      <c r="BE676" s="70" t="s">
        <v>119</v>
      </c>
      <c r="BF676" s="70" t="s">
        <v>483</v>
      </c>
      <c r="BG676" s="70"/>
      <c r="BH676" s="70"/>
      <c r="BI676" s="70"/>
      <c r="BJ676" s="70"/>
      <c r="BK676" s="72" t="s">
        <v>73</v>
      </c>
      <c r="BL676" s="72" t="s">
        <v>634</v>
      </c>
      <c r="BM676" s="73">
        <v>27</v>
      </c>
      <c r="BN676" s="60"/>
      <c r="BO676" s="36">
        <v>47</v>
      </c>
      <c r="BP676" s="61"/>
      <c r="BQ676" s="62"/>
      <c r="BR676" s="62"/>
      <c r="BS676" s="82"/>
      <c r="BT676" s="72" t="s">
        <v>105</v>
      </c>
      <c r="BV676" s="38"/>
    </row>
    <row r="677" spans="1:72" ht="20.25" customHeight="1">
      <c r="A677" s="46">
        <v>108</v>
      </c>
      <c r="B677" s="46">
        <v>551</v>
      </c>
      <c r="C677" s="68" t="s">
        <v>845</v>
      </c>
      <c r="D677" s="49">
        <v>2</v>
      </c>
      <c r="E677" s="49" t="str">
        <f t="shared" si="57"/>
        <v>1333ENTI2411</v>
      </c>
      <c r="F677" s="76">
        <v>1333</v>
      </c>
      <c r="G677" s="69" t="s">
        <v>844</v>
      </c>
      <c r="H677" s="49" t="s">
        <v>66</v>
      </c>
      <c r="I677" s="69" t="s">
        <v>446</v>
      </c>
      <c r="J677" s="53"/>
      <c r="K677" s="53"/>
      <c r="L677" s="46"/>
      <c r="M677" s="69">
        <v>1</v>
      </c>
      <c r="N677" s="46"/>
      <c r="O677" s="46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>
        <v>1</v>
      </c>
      <c r="AD677" s="70"/>
      <c r="AE677" s="69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>
        <v>55</v>
      </c>
      <c r="AQ677" s="55">
        <f>VLOOKUP(E677,'[1]LopHocPhan'!C$2:F$1412,4,FALSE)</f>
        <v>40</v>
      </c>
      <c r="AR677" s="56">
        <f t="shared" si="55"/>
        <v>15</v>
      </c>
      <c r="AS677" s="55"/>
      <c r="AT677" s="55"/>
      <c r="AU677" s="55">
        <f t="shared" si="56"/>
        <v>40</v>
      </c>
      <c r="AV677" s="71" t="s">
        <v>102</v>
      </c>
      <c r="AW677" s="55">
        <v>3</v>
      </c>
      <c r="AX677" s="55" t="s">
        <v>155</v>
      </c>
      <c r="AY677" s="72"/>
      <c r="AZ677" s="72"/>
      <c r="BA677" s="70"/>
      <c r="BB677" s="70"/>
      <c r="BC677" s="70"/>
      <c r="BD677" s="70"/>
      <c r="BE677" s="70" t="s">
        <v>119</v>
      </c>
      <c r="BF677" s="70" t="s">
        <v>481</v>
      </c>
      <c r="BG677" s="70"/>
      <c r="BH677" s="70"/>
      <c r="BI677" s="70"/>
      <c r="BJ677" s="70"/>
      <c r="BK677" s="72" t="s">
        <v>73</v>
      </c>
      <c r="BL677" s="72" t="s">
        <v>634</v>
      </c>
      <c r="BM677" s="73">
        <v>27</v>
      </c>
      <c r="BN677" s="60"/>
      <c r="BO677" s="36">
        <v>47</v>
      </c>
      <c r="BP677" s="61"/>
      <c r="BQ677" s="62"/>
      <c r="BR677" s="62"/>
      <c r="BS677" s="74"/>
      <c r="BT677" s="72" t="s">
        <v>105</v>
      </c>
    </row>
    <row r="678" spans="1:72" ht="20.25" customHeight="1">
      <c r="A678" s="46">
        <v>109</v>
      </c>
      <c r="B678" s="46">
        <v>564</v>
      </c>
      <c r="C678" s="68" t="s">
        <v>845</v>
      </c>
      <c r="D678" s="49">
        <v>2</v>
      </c>
      <c r="E678" s="49" t="str">
        <f t="shared" si="57"/>
        <v>1334ENTI2411</v>
      </c>
      <c r="F678" s="76">
        <v>1334</v>
      </c>
      <c r="G678" s="69" t="s">
        <v>844</v>
      </c>
      <c r="H678" s="49" t="s">
        <v>66</v>
      </c>
      <c r="I678" s="69" t="s">
        <v>670</v>
      </c>
      <c r="J678" s="53"/>
      <c r="K678" s="53"/>
      <c r="L678" s="46"/>
      <c r="M678" s="69">
        <v>1</v>
      </c>
      <c r="N678" s="46"/>
      <c r="O678" s="46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>
        <v>1</v>
      </c>
      <c r="AA678" s="70">
        <v>1</v>
      </c>
      <c r="AB678" s="70"/>
      <c r="AC678" s="70"/>
      <c r="AD678" s="70"/>
      <c r="AE678" s="69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>
        <v>55</v>
      </c>
      <c r="AQ678" s="55">
        <f>VLOOKUP(E678,'[1]LopHocPhan'!C$2:F$1412,4,FALSE)</f>
        <v>55</v>
      </c>
      <c r="AR678" s="56">
        <f t="shared" si="55"/>
        <v>0</v>
      </c>
      <c r="AS678" s="55"/>
      <c r="AT678" s="55"/>
      <c r="AU678" s="55">
        <f t="shared" si="56"/>
        <v>55</v>
      </c>
      <c r="AV678" s="71" t="s">
        <v>157</v>
      </c>
      <c r="AW678" s="55">
        <v>2</v>
      </c>
      <c r="AX678" s="55" t="s">
        <v>94</v>
      </c>
      <c r="AY678" s="72"/>
      <c r="AZ678" s="72"/>
      <c r="BA678" s="70" t="s">
        <v>71</v>
      </c>
      <c r="BB678" s="70" t="s">
        <v>481</v>
      </c>
      <c r="BC678" s="70"/>
      <c r="BD678" s="70"/>
      <c r="BE678" s="70"/>
      <c r="BF678" s="70"/>
      <c r="BG678" s="70"/>
      <c r="BH678" s="70"/>
      <c r="BI678" s="70"/>
      <c r="BJ678" s="70"/>
      <c r="BK678" s="72" t="s">
        <v>73</v>
      </c>
      <c r="BL678" s="72" t="s">
        <v>87</v>
      </c>
      <c r="BM678" s="73">
        <v>27</v>
      </c>
      <c r="BN678" s="60"/>
      <c r="BO678" s="36">
        <v>47</v>
      </c>
      <c r="BP678" s="61"/>
      <c r="BQ678" s="62"/>
      <c r="BR678" s="62"/>
      <c r="BS678" s="74"/>
      <c r="BT678" s="72" t="s">
        <v>105</v>
      </c>
    </row>
    <row r="679" spans="1:72" ht="20.25" customHeight="1">
      <c r="A679" s="46">
        <v>110</v>
      </c>
      <c r="B679" s="46">
        <v>565</v>
      </c>
      <c r="C679" s="68" t="s">
        <v>845</v>
      </c>
      <c r="D679" s="49">
        <v>2</v>
      </c>
      <c r="E679" s="49" t="str">
        <f t="shared" si="57"/>
        <v>1335ENTI2411</v>
      </c>
      <c r="F679" s="76">
        <v>1335</v>
      </c>
      <c r="G679" s="69" t="s">
        <v>844</v>
      </c>
      <c r="H679" s="49" t="s">
        <v>66</v>
      </c>
      <c r="I679" s="69" t="s">
        <v>670</v>
      </c>
      <c r="J679" s="53"/>
      <c r="K679" s="53"/>
      <c r="L679" s="46"/>
      <c r="M679" s="69">
        <v>1</v>
      </c>
      <c r="N679" s="46"/>
      <c r="O679" s="46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>
        <v>1</v>
      </c>
      <c r="AA679" s="70">
        <v>1</v>
      </c>
      <c r="AB679" s="70"/>
      <c r="AC679" s="70"/>
      <c r="AD679" s="70"/>
      <c r="AE679" s="69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>
        <v>55</v>
      </c>
      <c r="AQ679" s="55">
        <f>VLOOKUP(E679,'[1]LopHocPhan'!C$2:F$1412,4,FALSE)</f>
        <v>54</v>
      </c>
      <c r="AR679" s="56">
        <f t="shared" si="55"/>
        <v>1</v>
      </c>
      <c r="AS679" s="55"/>
      <c r="AT679" s="55"/>
      <c r="AU679" s="55">
        <f t="shared" si="56"/>
        <v>54</v>
      </c>
      <c r="AV679" s="71" t="s">
        <v>157</v>
      </c>
      <c r="AW679" s="55">
        <v>2</v>
      </c>
      <c r="AX679" s="55" t="s">
        <v>99</v>
      </c>
      <c r="AY679" s="72"/>
      <c r="AZ679" s="72"/>
      <c r="BA679" s="70" t="s">
        <v>71</v>
      </c>
      <c r="BB679" s="70" t="s">
        <v>482</v>
      </c>
      <c r="BC679" s="70"/>
      <c r="BD679" s="70"/>
      <c r="BE679" s="70"/>
      <c r="BF679" s="70"/>
      <c r="BG679" s="70"/>
      <c r="BH679" s="70"/>
      <c r="BI679" s="70"/>
      <c r="BJ679" s="70"/>
      <c r="BK679" s="72" t="s">
        <v>73</v>
      </c>
      <c r="BL679" s="72" t="s">
        <v>87</v>
      </c>
      <c r="BM679" s="73">
        <v>27</v>
      </c>
      <c r="BN679" s="60"/>
      <c r="BO679" s="36">
        <v>47</v>
      </c>
      <c r="BP679" s="61"/>
      <c r="BQ679" s="62"/>
      <c r="BR679" s="62"/>
      <c r="BS679" s="74"/>
      <c r="BT679" s="72" t="s">
        <v>105</v>
      </c>
    </row>
    <row r="680" spans="1:72" ht="20.25" customHeight="1">
      <c r="A680" s="46">
        <v>111</v>
      </c>
      <c r="B680" s="46">
        <v>566</v>
      </c>
      <c r="C680" s="68" t="s">
        <v>845</v>
      </c>
      <c r="D680" s="49">
        <v>2</v>
      </c>
      <c r="E680" s="49" t="str">
        <f t="shared" si="57"/>
        <v>1336ENTI2411</v>
      </c>
      <c r="F680" s="76">
        <v>1336</v>
      </c>
      <c r="G680" s="69" t="s">
        <v>844</v>
      </c>
      <c r="H680" s="49" t="s">
        <v>66</v>
      </c>
      <c r="I680" s="69" t="s">
        <v>670</v>
      </c>
      <c r="J680" s="53"/>
      <c r="K680" s="53"/>
      <c r="L680" s="46"/>
      <c r="M680" s="69">
        <v>1</v>
      </c>
      <c r="N680" s="46"/>
      <c r="O680" s="46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>
        <v>1</v>
      </c>
      <c r="AA680" s="70">
        <v>1</v>
      </c>
      <c r="AB680" s="70"/>
      <c r="AC680" s="70"/>
      <c r="AD680" s="70"/>
      <c r="AE680" s="69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>
        <v>55</v>
      </c>
      <c r="AQ680" s="55">
        <f>VLOOKUP(E680,'[1]LopHocPhan'!C$2:F$1412,4,FALSE)</f>
        <v>42</v>
      </c>
      <c r="AR680" s="56">
        <f t="shared" si="55"/>
        <v>13</v>
      </c>
      <c r="AS680" s="55"/>
      <c r="AT680" s="55"/>
      <c r="AU680" s="55">
        <f t="shared" si="56"/>
        <v>42</v>
      </c>
      <c r="AV680" s="71" t="s">
        <v>157</v>
      </c>
      <c r="AW680" s="55">
        <v>2</v>
      </c>
      <c r="AX680" s="55" t="s">
        <v>104</v>
      </c>
      <c r="AY680" s="72"/>
      <c r="AZ680" s="72"/>
      <c r="BA680" s="70" t="s">
        <v>71</v>
      </c>
      <c r="BB680" s="70" t="s">
        <v>415</v>
      </c>
      <c r="BC680" s="70"/>
      <c r="BD680" s="70"/>
      <c r="BE680" s="70"/>
      <c r="BF680" s="70"/>
      <c r="BG680" s="70"/>
      <c r="BH680" s="70"/>
      <c r="BI680" s="70"/>
      <c r="BJ680" s="70"/>
      <c r="BK680" s="72" t="s">
        <v>73</v>
      </c>
      <c r="BL680" s="72" t="s">
        <v>87</v>
      </c>
      <c r="BM680" s="73">
        <v>27</v>
      </c>
      <c r="BN680" s="60"/>
      <c r="BO680" s="36">
        <v>47</v>
      </c>
      <c r="BP680" s="61"/>
      <c r="BQ680" s="62"/>
      <c r="BR680" s="62"/>
      <c r="BS680" s="74"/>
      <c r="BT680" s="72" t="s">
        <v>105</v>
      </c>
    </row>
    <row r="681" spans="1:74" ht="20.25" customHeight="1">
      <c r="A681" s="46">
        <v>112</v>
      </c>
      <c r="B681" s="46">
        <v>567</v>
      </c>
      <c r="C681" s="68" t="s">
        <v>845</v>
      </c>
      <c r="D681" s="49">
        <v>2</v>
      </c>
      <c r="E681" s="49" t="str">
        <f t="shared" si="57"/>
        <v>1337ENTI2411</v>
      </c>
      <c r="F681" s="76">
        <v>1337</v>
      </c>
      <c r="G681" s="69" t="s">
        <v>844</v>
      </c>
      <c r="H681" s="49" t="s">
        <v>66</v>
      </c>
      <c r="I681" s="69" t="s">
        <v>670</v>
      </c>
      <c r="J681" s="53"/>
      <c r="K681" s="53"/>
      <c r="L681" s="46"/>
      <c r="M681" s="69">
        <v>1</v>
      </c>
      <c r="N681" s="46"/>
      <c r="O681" s="46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>
        <v>1</v>
      </c>
      <c r="AA681" s="70">
        <v>1</v>
      </c>
      <c r="AB681" s="70"/>
      <c r="AC681" s="70"/>
      <c r="AD681" s="70"/>
      <c r="AE681" s="69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>
        <v>55</v>
      </c>
      <c r="AQ681" s="55">
        <f>VLOOKUP(E681,'[1]LopHocPhan'!C$2:F$1412,4,FALSE)</f>
        <v>45</v>
      </c>
      <c r="AR681" s="56">
        <f t="shared" si="55"/>
        <v>10</v>
      </c>
      <c r="AS681" s="55"/>
      <c r="AT681" s="55"/>
      <c r="AU681" s="55">
        <f t="shared" si="56"/>
        <v>45</v>
      </c>
      <c r="AV681" s="71" t="s">
        <v>157</v>
      </c>
      <c r="AW681" s="55">
        <v>2</v>
      </c>
      <c r="AX681" s="55" t="s">
        <v>108</v>
      </c>
      <c r="AY681" s="72"/>
      <c r="AZ681" s="72"/>
      <c r="BA681" s="70" t="s">
        <v>71</v>
      </c>
      <c r="BB681" s="70" t="s">
        <v>464</v>
      </c>
      <c r="BC681" s="70"/>
      <c r="BD681" s="70"/>
      <c r="BE681" s="70"/>
      <c r="BF681" s="70"/>
      <c r="BG681" s="70"/>
      <c r="BH681" s="70"/>
      <c r="BI681" s="70"/>
      <c r="BJ681" s="70"/>
      <c r="BK681" s="72" t="s">
        <v>73</v>
      </c>
      <c r="BL681" s="72" t="s">
        <v>87</v>
      </c>
      <c r="BM681" s="73">
        <v>27</v>
      </c>
      <c r="BN681" s="60"/>
      <c r="BO681" s="36">
        <v>47</v>
      </c>
      <c r="BP681" s="61"/>
      <c r="BQ681" s="62"/>
      <c r="BR681" s="62"/>
      <c r="BS681" s="74"/>
      <c r="BT681" s="72" t="s">
        <v>105</v>
      </c>
      <c r="BV681" s="38"/>
    </row>
    <row r="682" spans="1:72" ht="20.25" customHeight="1">
      <c r="A682" s="46">
        <v>113</v>
      </c>
      <c r="B682" s="46">
        <v>579</v>
      </c>
      <c r="C682" s="68" t="s">
        <v>845</v>
      </c>
      <c r="D682" s="49">
        <v>2</v>
      </c>
      <c r="E682" s="49" t="str">
        <f t="shared" si="57"/>
        <v>1338ENTI2411</v>
      </c>
      <c r="F682" s="76">
        <v>1338</v>
      </c>
      <c r="G682" s="69" t="s">
        <v>844</v>
      </c>
      <c r="H682" s="49" t="s">
        <v>66</v>
      </c>
      <c r="I682" s="70" t="s">
        <v>265</v>
      </c>
      <c r="J682" s="53"/>
      <c r="K682" s="53"/>
      <c r="L682" s="46"/>
      <c r="M682" s="69">
        <v>1</v>
      </c>
      <c r="N682" s="46"/>
      <c r="O682" s="46"/>
      <c r="P682" s="70"/>
      <c r="Q682" s="70"/>
      <c r="R682" s="70"/>
      <c r="S682" s="70">
        <v>1</v>
      </c>
      <c r="T682" s="70"/>
      <c r="U682" s="70"/>
      <c r="V682" s="70"/>
      <c r="W682" s="70"/>
      <c r="X682" s="70"/>
      <c r="Y682" s="70"/>
      <c r="Z682" s="70"/>
      <c r="AA682" s="70"/>
      <c r="AB682" s="70">
        <v>1</v>
      </c>
      <c r="AC682" s="70"/>
      <c r="AD682" s="70"/>
      <c r="AE682" s="69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>
        <v>50</v>
      </c>
      <c r="AQ682" s="55">
        <f>VLOOKUP(E682,'[1]LopHocPhan'!C$2:F$1412,4,FALSE)</f>
        <v>50</v>
      </c>
      <c r="AR682" s="56">
        <f t="shared" si="55"/>
        <v>0</v>
      </c>
      <c r="AS682" s="55"/>
      <c r="AT682" s="55"/>
      <c r="AU682" s="55">
        <f t="shared" si="56"/>
        <v>50</v>
      </c>
      <c r="AV682" s="71" t="s">
        <v>91</v>
      </c>
      <c r="AW682" s="55">
        <v>4</v>
      </c>
      <c r="AX682" s="55" t="s">
        <v>125</v>
      </c>
      <c r="AY682" s="72"/>
      <c r="AZ682" s="72"/>
      <c r="BA682" s="70"/>
      <c r="BB682" s="70"/>
      <c r="BC682" s="70"/>
      <c r="BD682" s="70"/>
      <c r="BE682" s="70"/>
      <c r="BF682" s="70"/>
      <c r="BG682" s="70"/>
      <c r="BH682" s="70"/>
      <c r="BI682" s="70" t="s">
        <v>93</v>
      </c>
      <c r="BJ682" s="70" t="s">
        <v>483</v>
      </c>
      <c r="BK682" s="72" t="s">
        <v>73</v>
      </c>
      <c r="BL682" s="72" t="s">
        <v>74</v>
      </c>
      <c r="BM682" s="73">
        <v>27</v>
      </c>
      <c r="BN682" s="60"/>
      <c r="BO682" s="36">
        <v>47</v>
      </c>
      <c r="BP682" s="61"/>
      <c r="BQ682" s="62"/>
      <c r="BR682" s="62"/>
      <c r="BS682" s="74"/>
      <c r="BT682" s="72" t="s">
        <v>105</v>
      </c>
    </row>
    <row r="683" spans="1:72" ht="20.25" customHeight="1">
      <c r="A683" s="46">
        <v>114</v>
      </c>
      <c r="B683" s="46">
        <v>580</v>
      </c>
      <c r="C683" s="68" t="s">
        <v>845</v>
      </c>
      <c r="D683" s="49">
        <v>2</v>
      </c>
      <c r="E683" s="49" t="str">
        <f t="shared" si="57"/>
        <v>1339ENTI2411</v>
      </c>
      <c r="F683" s="76">
        <v>1339</v>
      </c>
      <c r="G683" s="69" t="s">
        <v>844</v>
      </c>
      <c r="H683" s="49" t="s">
        <v>66</v>
      </c>
      <c r="I683" s="70" t="s">
        <v>265</v>
      </c>
      <c r="J683" s="53"/>
      <c r="K683" s="53"/>
      <c r="L683" s="46"/>
      <c r="M683" s="69">
        <v>1</v>
      </c>
      <c r="N683" s="46"/>
      <c r="O683" s="46"/>
      <c r="P683" s="70"/>
      <c r="Q683" s="70"/>
      <c r="R683" s="70"/>
      <c r="S683" s="70">
        <v>1</v>
      </c>
      <c r="T683" s="70"/>
      <c r="U683" s="70"/>
      <c r="V683" s="70"/>
      <c r="W683" s="70"/>
      <c r="X683" s="70"/>
      <c r="Y683" s="70"/>
      <c r="Z683" s="70"/>
      <c r="AA683" s="70"/>
      <c r="AB683" s="70">
        <v>1</v>
      </c>
      <c r="AC683" s="70"/>
      <c r="AD683" s="70"/>
      <c r="AE683" s="69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>
        <v>50</v>
      </c>
      <c r="AQ683" s="55">
        <f>VLOOKUP(E683,'[1]LopHocPhan'!C$2:F$1412,4,FALSE)</f>
        <v>50</v>
      </c>
      <c r="AR683" s="56">
        <f t="shared" si="55"/>
        <v>0</v>
      </c>
      <c r="AS683" s="55"/>
      <c r="AT683" s="55"/>
      <c r="AU683" s="55">
        <f t="shared" si="56"/>
        <v>50</v>
      </c>
      <c r="AV683" s="71" t="s">
        <v>91</v>
      </c>
      <c r="AW683" s="55">
        <v>4</v>
      </c>
      <c r="AX683" s="55" t="s">
        <v>86</v>
      </c>
      <c r="AY683" s="72"/>
      <c r="AZ683" s="72"/>
      <c r="BA683" s="70"/>
      <c r="BB683" s="70"/>
      <c r="BC683" s="70"/>
      <c r="BD683" s="70"/>
      <c r="BE683" s="70"/>
      <c r="BF683" s="70"/>
      <c r="BG683" s="70"/>
      <c r="BH683" s="70"/>
      <c r="BI683" s="70" t="s">
        <v>93</v>
      </c>
      <c r="BJ683" s="70" t="s">
        <v>481</v>
      </c>
      <c r="BK683" s="72" t="s">
        <v>73</v>
      </c>
      <c r="BL683" s="72" t="s">
        <v>74</v>
      </c>
      <c r="BM683" s="73">
        <v>27</v>
      </c>
      <c r="BN683" s="60"/>
      <c r="BO683" s="36">
        <v>47</v>
      </c>
      <c r="BP683" s="61"/>
      <c r="BQ683" s="62"/>
      <c r="BR683" s="62"/>
      <c r="BS683" s="74"/>
      <c r="BT683" s="72" t="s">
        <v>105</v>
      </c>
    </row>
    <row r="684" spans="1:74" ht="20.25" customHeight="1">
      <c r="A684" s="46">
        <v>115</v>
      </c>
      <c r="B684" s="46">
        <v>581</v>
      </c>
      <c r="C684" s="68" t="s">
        <v>845</v>
      </c>
      <c r="D684" s="49">
        <v>2</v>
      </c>
      <c r="E684" s="49" t="str">
        <f t="shared" si="57"/>
        <v>1340ENTI2411</v>
      </c>
      <c r="F684" s="76">
        <v>1340</v>
      </c>
      <c r="G684" s="69" t="s">
        <v>844</v>
      </c>
      <c r="H684" s="49" t="s">
        <v>66</v>
      </c>
      <c r="I684" s="70" t="s">
        <v>265</v>
      </c>
      <c r="J684" s="53"/>
      <c r="K684" s="53"/>
      <c r="L684" s="46"/>
      <c r="M684" s="69">
        <v>1</v>
      </c>
      <c r="N684" s="46"/>
      <c r="O684" s="46"/>
      <c r="P684" s="70"/>
      <c r="Q684" s="70"/>
      <c r="R684" s="70"/>
      <c r="S684" s="70">
        <v>1</v>
      </c>
      <c r="T684" s="70"/>
      <c r="U684" s="70"/>
      <c r="V684" s="70"/>
      <c r="W684" s="70"/>
      <c r="X684" s="70"/>
      <c r="Y684" s="70"/>
      <c r="Z684" s="70"/>
      <c r="AA684" s="70"/>
      <c r="AB684" s="70">
        <v>1</v>
      </c>
      <c r="AC684" s="70"/>
      <c r="AD684" s="70"/>
      <c r="AE684" s="69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>
        <v>50</v>
      </c>
      <c r="AQ684" s="55">
        <f>VLOOKUP(E684,'[1]LopHocPhan'!C$2:F$1412,4,FALSE)</f>
        <v>32</v>
      </c>
      <c r="AR684" s="56">
        <f t="shared" si="55"/>
        <v>18</v>
      </c>
      <c r="AS684" s="55"/>
      <c r="AT684" s="55"/>
      <c r="AU684" s="55">
        <f t="shared" si="56"/>
        <v>32</v>
      </c>
      <c r="AV684" s="71" t="s">
        <v>91</v>
      </c>
      <c r="AW684" s="55">
        <v>4</v>
      </c>
      <c r="AX684" s="55" t="s">
        <v>94</v>
      </c>
      <c r="AY684" s="72"/>
      <c r="AZ684" s="72"/>
      <c r="BA684" s="70"/>
      <c r="BB684" s="70"/>
      <c r="BC684" s="70"/>
      <c r="BD684" s="70"/>
      <c r="BE684" s="70"/>
      <c r="BF684" s="70"/>
      <c r="BG684" s="70"/>
      <c r="BH684" s="70"/>
      <c r="BI684" s="70" t="s">
        <v>93</v>
      </c>
      <c r="BJ684" s="70" t="s">
        <v>482</v>
      </c>
      <c r="BK684" s="72" t="s">
        <v>73</v>
      </c>
      <c r="BL684" s="72" t="s">
        <v>74</v>
      </c>
      <c r="BM684" s="73">
        <v>27</v>
      </c>
      <c r="BN684" s="60"/>
      <c r="BO684" s="36">
        <v>47</v>
      </c>
      <c r="BP684" s="61"/>
      <c r="BQ684" s="62"/>
      <c r="BR684" s="62"/>
      <c r="BS684" s="82"/>
      <c r="BT684" s="72" t="s">
        <v>105</v>
      </c>
      <c r="BV684" s="38"/>
    </row>
    <row r="685" spans="1:74" ht="20.25" customHeight="1">
      <c r="A685" s="46">
        <v>116</v>
      </c>
      <c r="B685" s="46">
        <v>588</v>
      </c>
      <c r="C685" s="68" t="s">
        <v>845</v>
      </c>
      <c r="D685" s="49">
        <v>2</v>
      </c>
      <c r="E685" s="49" t="str">
        <f t="shared" si="57"/>
        <v>1341ENTI2411</v>
      </c>
      <c r="F685" s="76">
        <v>1341</v>
      </c>
      <c r="G685" s="69" t="s">
        <v>844</v>
      </c>
      <c r="H685" s="49" t="s">
        <v>66</v>
      </c>
      <c r="I685" s="69" t="s">
        <v>671</v>
      </c>
      <c r="J685" s="53"/>
      <c r="K685" s="53"/>
      <c r="L685" s="46"/>
      <c r="M685" s="69">
        <v>1</v>
      </c>
      <c r="N685" s="46"/>
      <c r="O685" s="46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>
        <v>1</v>
      </c>
      <c r="AA685" s="70">
        <v>1</v>
      </c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>
        <v>55</v>
      </c>
      <c r="AQ685" s="55">
        <f>VLOOKUP(E685,'[1]LopHocPhan'!C$2:F$1412,4,FALSE)</f>
        <v>55</v>
      </c>
      <c r="AR685" s="56">
        <f t="shared" si="55"/>
        <v>0</v>
      </c>
      <c r="AS685" s="55"/>
      <c r="AT685" s="55"/>
      <c r="AU685" s="55">
        <f t="shared" si="56"/>
        <v>55</v>
      </c>
      <c r="AV685" s="71" t="s">
        <v>102</v>
      </c>
      <c r="AW685" s="55">
        <v>2</v>
      </c>
      <c r="AX685" s="55" t="s">
        <v>86</v>
      </c>
      <c r="AY685" s="72"/>
      <c r="AZ685" s="72"/>
      <c r="BA685" s="70"/>
      <c r="BB685" s="70"/>
      <c r="BC685" s="70"/>
      <c r="BD685" s="70"/>
      <c r="BE685" s="70" t="s">
        <v>71</v>
      </c>
      <c r="BF685" s="70" t="s">
        <v>481</v>
      </c>
      <c r="BG685" s="70"/>
      <c r="BH685" s="70"/>
      <c r="BI685" s="70"/>
      <c r="BJ685" s="70"/>
      <c r="BK685" s="72" t="s">
        <v>73</v>
      </c>
      <c r="BL685" s="72" t="s">
        <v>74</v>
      </c>
      <c r="BM685" s="73">
        <v>27</v>
      </c>
      <c r="BN685" s="60"/>
      <c r="BO685" s="36">
        <v>47</v>
      </c>
      <c r="BP685" s="61"/>
      <c r="BQ685" s="62"/>
      <c r="BR685" s="62"/>
      <c r="BS685" s="89"/>
      <c r="BT685" s="72" t="s">
        <v>105</v>
      </c>
      <c r="BV685" s="38"/>
    </row>
    <row r="686" spans="1:75" ht="20.25" customHeight="1">
      <c r="A686" s="46">
        <v>117</v>
      </c>
      <c r="B686" s="46">
        <v>589</v>
      </c>
      <c r="C686" s="68" t="s">
        <v>845</v>
      </c>
      <c r="D686" s="49">
        <v>2</v>
      </c>
      <c r="E686" s="49" t="str">
        <f t="shared" si="57"/>
        <v>1342ENTI2411</v>
      </c>
      <c r="F686" s="76">
        <v>1342</v>
      </c>
      <c r="G686" s="69" t="s">
        <v>844</v>
      </c>
      <c r="H686" s="49" t="s">
        <v>66</v>
      </c>
      <c r="I686" s="69" t="s">
        <v>671</v>
      </c>
      <c r="J686" s="53"/>
      <c r="K686" s="53"/>
      <c r="L686" s="46"/>
      <c r="M686" s="69">
        <v>1</v>
      </c>
      <c r="N686" s="46"/>
      <c r="O686" s="46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>
        <v>1</v>
      </c>
      <c r="AA686" s="70">
        <v>1</v>
      </c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>
        <v>55</v>
      </c>
      <c r="AQ686" s="55">
        <f>VLOOKUP(E686,'[1]LopHocPhan'!C$2:F$1412,4,FALSE)</f>
        <v>55</v>
      </c>
      <c r="AR686" s="56">
        <f>AP686-AQ686</f>
        <v>0</v>
      </c>
      <c r="AS686" s="55"/>
      <c r="AT686" s="55"/>
      <c r="AU686" s="55">
        <f>AQ686</f>
        <v>55</v>
      </c>
      <c r="AV686" s="71" t="s">
        <v>102</v>
      </c>
      <c r="AW686" s="55">
        <v>2</v>
      </c>
      <c r="AX686" s="55" t="s">
        <v>94</v>
      </c>
      <c r="AY686" s="72"/>
      <c r="AZ686" s="72"/>
      <c r="BA686" s="70"/>
      <c r="BB686" s="70"/>
      <c r="BC686" s="70"/>
      <c r="BD686" s="70"/>
      <c r="BE686" s="70" t="s">
        <v>71</v>
      </c>
      <c r="BF686" s="70" t="s">
        <v>482</v>
      </c>
      <c r="BG686" s="70"/>
      <c r="BH686" s="70"/>
      <c r="BI686" s="70"/>
      <c r="BJ686" s="70"/>
      <c r="BK686" s="72" t="s">
        <v>73</v>
      </c>
      <c r="BL686" s="72" t="s">
        <v>74</v>
      </c>
      <c r="BM686" s="73">
        <v>27</v>
      </c>
      <c r="BN686" s="60"/>
      <c r="BO686" s="36">
        <v>47</v>
      </c>
      <c r="BP686" s="61"/>
      <c r="BQ686" s="62"/>
      <c r="BR686" s="62"/>
      <c r="BS686" s="74"/>
      <c r="BT686" s="72" t="s">
        <v>105</v>
      </c>
      <c r="BW686" s="38"/>
    </row>
    <row r="687" spans="1:75" ht="20.25" customHeight="1">
      <c r="A687" s="46">
        <v>118</v>
      </c>
      <c r="B687" s="46">
        <v>590</v>
      </c>
      <c r="C687" s="68" t="s">
        <v>845</v>
      </c>
      <c r="D687" s="49">
        <v>2</v>
      </c>
      <c r="E687" s="49" t="str">
        <f t="shared" si="57"/>
        <v>1343ENTI2411</v>
      </c>
      <c r="F687" s="76">
        <v>1343</v>
      </c>
      <c r="G687" s="69" t="s">
        <v>844</v>
      </c>
      <c r="H687" s="49" t="s">
        <v>66</v>
      </c>
      <c r="I687" s="69" t="s">
        <v>671</v>
      </c>
      <c r="J687" s="53"/>
      <c r="K687" s="53"/>
      <c r="L687" s="46"/>
      <c r="M687" s="69">
        <v>1</v>
      </c>
      <c r="N687" s="46"/>
      <c r="O687" s="46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>
        <v>1</v>
      </c>
      <c r="AA687" s="70">
        <v>1</v>
      </c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>
        <v>55</v>
      </c>
      <c r="AQ687" s="55">
        <f>VLOOKUP(E687,'[1]LopHocPhan'!C$2:F$1412,4,FALSE)</f>
        <v>55</v>
      </c>
      <c r="AR687" s="56">
        <f>AP687-AQ687</f>
        <v>0</v>
      </c>
      <c r="AS687" s="55"/>
      <c r="AT687" s="55"/>
      <c r="AU687" s="55">
        <f>AQ687</f>
        <v>55</v>
      </c>
      <c r="AV687" s="71" t="s">
        <v>102</v>
      </c>
      <c r="AW687" s="55">
        <v>2</v>
      </c>
      <c r="AX687" s="55" t="s">
        <v>99</v>
      </c>
      <c r="AY687" s="72"/>
      <c r="AZ687" s="72"/>
      <c r="BA687" s="70"/>
      <c r="BB687" s="70"/>
      <c r="BC687" s="70"/>
      <c r="BD687" s="70"/>
      <c r="BE687" s="70" t="s">
        <v>71</v>
      </c>
      <c r="BF687" s="70" t="s">
        <v>464</v>
      </c>
      <c r="BG687" s="70"/>
      <c r="BH687" s="70"/>
      <c r="BI687" s="70"/>
      <c r="BJ687" s="70"/>
      <c r="BK687" s="72" t="s">
        <v>73</v>
      </c>
      <c r="BL687" s="72" t="s">
        <v>74</v>
      </c>
      <c r="BM687" s="73">
        <v>27</v>
      </c>
      <c r="BN687" s="60"/>
      <c r="BO687" s="36">
        <v>47</v>
      </c>
      <c r="BP687" s="61"/>
      <c r="BQ687" s="62"/>
      <c r="BR687" s="62"/>
      <c r="BS687" s="74"/>
      <c r="BT687" s="72" t="s">
        <v>105</v>
      </c>
      <c r="BW687" s="38"/>
    </row>
    <row r="688" spans="1:75" ht="20.25" customHeight="1">
      <c r="A688" s="46">
        <v>119</v>
      </c>
      <c r="B688" s="46">
        <v>591</v>
      </c>
      <c r="C688" s="68" t="s">
        <v>845</v>
      </c>
      <c r="D688" s="49">
        <v>2</v>
      </c>
      <c r="E688" s="49" t="str">
        <f t="shared" si="57"/>
        <v>1344ENTI2411</v>
      </c>
      <c r="F688" s="76">
        <v>1344</v>
      </c>
      <c r="G688" s="69" t="s">
        <v>844</v>
      </c>
      <c r="H688" s="49" t="s">
        <v>66</v>
      </c>
      <c r="I688" s="69" t="s">
        <v>671</v>
      </c>
      <c r="J688" s="53"/>
      <c r="K688" s="53"/>
      <c r="L688" s="46"/>
      <c r="M688" s="69">
        <v>1</v>
      </c>
      <c r="N688" s="46"/>
      <c r="O688" s="46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>
        <v>1</v>
      </c>
      <c r="AA688" s="70">
        <v>1</v>
      </c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>
        <v>55</v>
      </c>
      <c r="AQ688" s="55">
        <f>VLOOKUP(E688,'[1]LopHocPhan'!C$2:F$1412,4,FALSE)</f>
        <v>55</v>
      </c>
      <c r="AR688" s="56">
        <f>AP688-AQ688</f>
        <v>0</v>
      </c>
      <c r="AS688" s="55"/>
      <c r="AT688" s="55"/>
      <c r="AU688" s="55">
        <f>AQ688</f>
        <v>55</v>
      </c>
      <c r="AV688" s="71" t="s">
        <v>102</v>
      </c>
      <c r="AW688" s="55">
        <v>2</v>
      </c>
      <c r="AX688" s="55" t="s">
        <v>104</v>
      </c>
      <c r="AY688" s="72"/>
      <c r="AZ688" s="72"/>
      <c r="BA688" s="70"/>
      <c r="BB688" s="70"/>
      <c r="BC688" s="70"/>
      <c r="BD688" s="70"/>
      <c r="BE688" s="70" t="s">
        <v>71</v>
      </c>
      <c r="BF688" s="70" t="s">
        <v>313</v>
      </c>
      <c r="BG688" s="70"/>
      <c r="BH688" s="70"/>
      <c r="BI688" s="70"/>
      <c r="BJ688" s="70"/>
      <c r="BK688" s="72" t="s">
        <v>73</v>
      </c>
      <c r="BL688" s="72" t="s">
        <v>74</v>
      </c>
      <c r="BM688" s="73">
        <v>27</v>
      </c>
      <c r="BN688" s="60"/>
      <c r="BO688" s="36">
        <v>47</v>
      </c>
      <c r="BP688" s="61"/>
      <c r="BQ688" s="62"/>
      <c r="BR688" s="62"/>
      <c r="BS688" s="74"/>
      <c r="BT688" s="72" t="s">
        <v>105</v>
      </c>
      <c r="BW688" s="38"/>
    </row>
    <row r="689" spans="1:74" ht="20.25" customHeight="1">
      <c r="A689" s="46">
        <v>120</v>
      </c>
      <c r="B689" s="46">
        <v>1228</v>
      </c>
      <c r="C689" s="83" t="s">
        <v>848</v>
      </c>
      <c r="D689" s="49">
        <v>2</v>
      </c>
      <c r="E689" s="49" t="str">
        <f t="shared" si="57"/>
        <v>1351ENTI2112</v>
      </c>
      <c r="F689" s="84">
        <v>1351</v>
      </c>
      <c r="G689" s="85" t="s">
        <v>849</v>
      </c>
      <c r="H689" s="77" t="s">
        <v>66</v>
      </c>
      <c r="I689" s="70" t="s">
        <v>219</v>
      </c>
      <c r="J689" s="53"/>
      <c r="K689" s="53"/>
      <c r="L689" s="46"/>
      <c r="M689" s="69"/>
      <c r="N689" s="46"/>
      <c r="O689" s="46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69"/>
      <c r="AF689" s="70"/>
      <c r="AG689" s="70"/>
      <c r="AH689" s="70"/>
      <c r="AI689" s="70"/>
      <c r="AJ689" s="70"/>
      <c r="AK689" s="70"/>
      <c r="AL689" s="70">
        <v>1</v>
      </c>
      <c r="AM689" s="70"/>
      <c r="AN689" s="70"/>
      <c r="AO689" s="70"/>
      <c r="AP689" s="78">
        <v>60</v>
      </c>
      <c r="AQ689" s="55">
        <f>VLOOKUP(E689,'[1]LopHocPhan'!C$2:F$1412,4,FALSE)</f>
        <v>60</v>
      </c>
      <c r="AR689" s="56">
        <f>AP689-AQ689</f>
        <v>0</v>
      </c>
      <c r="AS689" s="55"/>
      <c r="AT689" s="55"/>
      <c r="AU689" s="55">
        <f>AQ689</f>
        <v>60</v>
      </c>
      <c r="AV689" s="57" t="s">
        <v>102</v>
      </c>
      <c r="AW689" s="55">
        <v>4</v>
      </c>
      <c r="AX689" s="55" t="s">
        <v>138</v>
      </c>
      <c r="AY689" s="72"/>
      <c r="AZ689" s="72"/>
      <c r="BA689" s="70"/>
      <c r="BB689" s="70"/>
      <c r="BC689" s="70"/>
      <c r="BD689" s="70"/>
      <c r="BE689" s="70" t="s">
        <v>93</v>
      </c>
      <c r="BF689" s="70" t="s">
        <v>371</v>
      </c>
      <c r="BG689" s="70"/>
      <c r="BH689" s="70"/>
      <c r="BI689" s="70"/>
      <c r="BJ689" s="70"/>
      <c r="BK689" s="72" t="s">
        <v>73</v>
      </c>
      <c r="BL689" s="72" t="s">
        <v>74</v>
      </c>
      <c r="BM689" s="73">
        <v>27</v>
      </c>
      <c r="BN689" s="60"/>
      <c r="BO689" s="61">
        <v>15</v>
      </c>
      <c r="BP689" s="61"/>
      <c r="BQ689" s="79"/>
      <c r="BR689" s="62"/>
      <c r="BS689" s="74"/>
      <c r="BT689" s="72" t="s">
        <v>75</v>
      </c>
      <c r="BV689" s="38"/>
    </row>
    <row r="690" spans="1:74" ht="20.25" customHeight="1">
      <c r="A690" s="46">
        <v>121</v>
      </c>
      <c r="B690" s="46">
        <v>1229</v>
      </c>
      <c r="C690" s="83" t="s">
        <v>848</v>
      </c>
      <c r="D690" s="49">
        <v>2</v>
      </c>
      <c r="E690" s="49" t="str">
        <f t="shared" si="57"/>
        <v>1352ENTI2112</v>
      </c>
      <c r="F690" s="84">
        <v>1352</v>
      </c>
      <c r="G690" s="85" t="s">
        <v>849</v>
      </c>
      <c r="H690" s="77" t="s">
        <v>66</v>
      </c>
      <c r="I690" s="70" t="s">
        <v>219</v>
      </c>
      <c r="J690" s="53"/>
      <c r="K690" s="53"/>
      <c r="L690" s="46"/>
      <c r="M690" s="69"/>
      <c r="N690" s="46"/>
      <c r="O690" s="46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69"/>
      <c r="AF690" s="70"/>
      <c r="AG690" s="70"/>
      <c r="AH690" s="70"/>
      <c r="AI690" s="70"/>
      <c r="AJ690" s="70"/>
      <c r="AK690" s="70"/>
      <c r="AL690" s="70">
        <v>1</v>
      </c>
      <c r="AM690" s="70"/>
      <c r="AN690" s="70"/>
      <c r="AO690" s="70"/>
      <c r="AP690" s="78">
        <v>60</v>
      </c>
      <c r="AQ690" s="55">
        <f>VLOOKUP(E690,'[1]LopHocPhan'!C$2:F$1412,4,FALSE)</f>
        <v>51</v>
      </c>
      <c r="AR690" s="56">
        <f>AP690-AQ690</f>
        <v>9</v>
      </c>
      <c r="AS690" s="55"/>
      <c r="AT690" s="55"/>
      <c r="AU690" s="55">
        <f>AQ690</f>
        <v>51</v>
      </c>
      <c r="AV690" s="57" t="s">
        <v>163</v>
      </c>
      <c r="AW690" s="55">
        <v>4</v>
      </c>
      <c r="AX690" s="55" t="s">
        <v>99</v>
      </c>
      <c r="AY690" s="72"/>
      <c r="AZ690" s="72"/>
      <c r="BA690" s="70"/>
      <c r="BB690" s="70"/>
      <c r="BC690" s="70"/>
      <c r="BD690" s="70"/>
      <c r="BE690" s="70" t="s">
        <v>93</v>
      </c>
      <c r="BF690" s="70" t="s">
        <v>473</v>
      </c>
      <c r="BG690" s="70"/>
      <c r="BH690" s="70"/>
      <c r="BI690" s="70"/>
      <c r="BJ690" s="70"/>
      <c r="BK690" s="72" t="s">
        <v>73</v>
      </c>
      <c r="BL690" s="72" t="s">
        <v>74</v>
      </c>
      <c r="BM690" s="73">
        <v>27</v>
      </c>
      <c r="BN690" s="60"/>
      <c r="BO690" s="61">
        <v>15</v>
      </c>
      <c r="BP690" s="61"/>
      <c r="BQ690" s="79"/>
      <c r="BR690" s="62"/>
      <c r="BS690" s="74"/>
      <c r="BT690" s="72" t="s">
        <v>75</v>
      </c>
      <c r="BV690" s="38"/>
    </row>
    <row r="691" spans="1:74" ht="20.25" customHeight="1">
      <c r="A691" s="46">
        <v>122</v>
      </c>
      <c r="B691" s="46">
        <v>1241</v>
      </c>
      <c r="C691" s="83" t="s">
        <v>848</v>
      </c>
      <c r="D691" s="49">
        <v>2</v>
      </c>
      <c r="E691" s="49" t="str">
        <f t="shared" si="57"/>
        <v>1353ENTI2112</v>
      </c>
      <c r="F691" s="84">
        <v>1353</v>
      </c>
      <c r="G691" s="85" t="s">
        <v>849</v>
      </c>
      <c r="H691" s="77" t="s">
        <v>66</v>
      </c>
      <c r="I691" s="70" t="s">
        <v>276</v>
      </c>
      <c r="J691" s="53"/>
      <c r="K691" s="53"/>
      <c r="L691" s="46"/>
      <c r="M691" s="69"/>
      <c r="N691" s="46"/>
      <c r="O691" s="46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69"/>
      <c r="AF691" s="70"/>
      <c r="AG691" s="70"/>
      <c r="AH691" s="70"/>
      <c r="AI691" s="70">
        <v>1</v>
      </c>
      <c r="AJ691" s="70"/>
      <c r="AK691" s="70"/>
      <c r="AL691" s="70"/>
      <c r="AM691" s="70"/>
      <c r="AN691" s="70"/>
      <c r="AO691" s="70"/>
      <c r="AP691" s="78">
        <v>55</v>
      </c>
      <c r="AQ691" s="55">
        <f>VLOOKUP(E691,'[1]LopHocPhan'!C$2:F$1412,4,FALSE)</f>
        <v>55</v>
      </c>
      <c r="AR691" s="55"/>
      <c r="AS691" s="55" t="s">
        <v>850</v>
      </c>
      <c r="AT691" s="55"/>
      <c r="AU691" s="55">
        <v>50</v>
      </c>
      <c r="AV691" s="57" t="s">
        <v>188</v>
      </c>
      <c r="AW691" s="55">
        <v>4</v>
      </c>
      <c r="AX691" s="55" t="s">
        <v>250</v>
      </c>
      <c r="AY691" s="72"/>
      <c r="AZ691" s="72"/>
      <c r="BA691" s="70"/>
      <c r="BB691" s="70"/>
      <c r="BC691" s="70"/>
      <c r="BD691" s="70"/>
      <c r="BE691" s="70"/>
      <c r="BF691" s="70"/>
      <c r="BG691" s="70"/>
      <c r="BH691" s="70"/>
      <c r="BI691" s="70" t="s">
        <v>93</v>
      </c>
      <c r="BJ691" s="70" t="s">
        <v>427</v>
      </c>
      <c r="BK691" s="72" t="s">
        <v>73</v>
      </c>
      <c r="BL691" s="72" t="s">
        <v>74</v>
      </c>
      <c r="BM691" s="73">
        <v>27</v>
      </c>
      <c r="BN691" s="60"/>
      <c r="BO691" s="61">
        <v>15</v>
      </c>
      <c r="BP691" s="61"/>
      <c r="BQ691" s="79"/>
      <c r="BR691" s="62"/>
      <c r="BS691" s="74"/>
      <c r="BT691" s="72" t="s">
        <v>75</v>
      </c>
      <c r="BV691" s="38"/>
    </row>
    <row r="692" spans="1:74" ht="20.25" customHeight="1">
      <c r="A692" s="46">
        <v>123</v>
      </c>
      <c r="B692" s="46">
        <v>1242</v>
      </c>
      <c r="C692" s="83" t="s">
        <v>848</v>
      </c>
      <c r="D692" s="49">
        <v>2</v>
      </c>
      <c r="E692" s="49" t="str">
        <f t="shared" si="57"/>
        <v>1354ENTI2112</v>
      </c>
      <c r="F692" s="84">
        <v>1354</v>
      </c>
      <c r="G692" s="85" t="s">
        <v>849</v>
      </c>
      <c r="H692" s="77" t="s">
        <v>66</v>
      </c>
      <c r="I692" s="70" t="s">
        <v>276</v>
      </c>
      <c r="J692" s="53"/>
      <c r="K692" s="53"/>
      <c r="L692" s="46"/>
      <c r="M692" s="69"/>
      <c r="N692" s="46"/>
      <c r="O692" s="46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69"/>
      <c r="AF692" s="70"/>
      <c r="AG692" s="70"/>
      <c r="AH692" s="70"/>
      <c r="AI692" s="70">
        <v>1</v>
      </c>
      <c r="AJ692" s="70"/>
      <c r="AK692" s="70"/>
      <c r="AL692" s="70"/>
      <c r="AM692" s="70"/>
      <c r="AN692" s="70"/>
      <c r="AO692" s="70"/>
      <c r="AP692" s="78">
        <v>55</v>
      </c>
      <c r="AQ692" s="55">
        <f>VLOOKUP(E692,'[1]LopHocPhan'!C$2:F$1412,4,FALSE)</f>
        <v>29</v>
      </c>
      <c r="AR692" s="55"/>
      <c r="AS692" s="55" t="s">
        <v>851</v>
      </c>
      <c r="AT692" s="55"/>
      <c r="AU692" s="55">
        <v>34</v>
      </c>
      <c r="AV692" s="57" t="s">
        <v>80</v>
      </c>
      <c r="AW692" s="55">
        <v>4</v>
      </c>
      <c r="AX692" s="55" t="s">
        <v>250</v>
      </c>
      <c r="AY692" s="72"/>
      <c r="AZ692" s="72"/>
      <c r="BA692" s="70"/>
      <c r="BB692" s="70"/>
      <c r="BC692" s="70"/>
      <c r="BD692" s="70"/>
      <c r="BE692" s="70"/>
      <c r="BF692" s="70"/>
      <c r="BG692" s="70"/>
      <c r="BH692" s="70"/>
      <c r="BI692" s="70" t="s">
        <v>93</v>
      </c>
      <c r="BJ692" s="70" t="s">
        <v>184</v>
      </c>
      <c r="BK692" s="72" t="s">
        <v>73</v>
      </c>
      <c r="BL692" s="72" t="s">
        <v>74</v>
      </c>
      <c r="BM692" s="73">
        <v>27</v>
      </c>
      <c r="BN692" s="60"/>
      <c r="BO692" s="61">
        <v>15</v>
      </c>
      <c r="BP692" s="61"/>
      <c r="BQ692" s="79"/>
      <c r="BR692" s="62"/>
      <c r="BS692" s="74"/>
      <c r="BT692" s="72" t="s">
        <v>75</v>
      </c>
      <c r="BV692" s="38"/>
    </row>
    <row r="693" spans="1:74" ht="20.25" customHeight="1">
      <c r="A693" s="46">
        <v>1</v>
      </c>
      <c r="B693" s="46">
        <v>750</v>
      </c>
      <c r="C693" s="68" t="s">
        <v>852</v>
      </c>
      <c r="D693" s="49">
        <v>3</v>
      </c>
      <c r="E693" s="49" t="str">
        <f t="shared" si="57"/>
        <v>1351MLNP0211</v>
      </c>
      <c r="F693" s="49">
        <v>1351</v>
      </c>
      <c r="G693" s="77" t="s">
        <v>853</v>
      </c>
      <c r="H693" s="77" t="s">
        <v>111</v>
      </c>
      <c r="I693" s="69" t="s">
        <v>507</v>
      </c>
      <c r="J693" s="53"/>
      <c r="K693" s="53"/>
      <c r="L693" s="46"/>
      <c r="M693" s="69"/>
      <c r="N693" s="46">
        <v>1</v>
      </c>
      <c r="O693" s="46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>
        <v>1</v>
      </c>
      <c r="AE693" s="69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8">
        <v>120</v>
      </c>
      <c r="AQ693" s="55">
        <f>VLOOKUP(E693,'[1]LopHocPhan'!C$2:F$1412,4,FALSE)</f>
        <v>111</v>
      </c>
      <c r="AR693" s="56">
        <f aca="true" t="shared" si="58" ref="AR693:AR700">AP693-AQ693</f>
        <v>9</v>
      </c>
      <c r="AS693" s="55"/>
      <c r="AT693" s="55"/>
      <c r="AU693" s="55">
        <f aca="true" t="shared" si="59" ref="AU693:AU700">AQ693</f>
        <v>111</v>
      </c>
      <c r="AV693" s="71" t="s">
        <v>163</v>
      </c>
      <c r="AW693" s="55">
        <v>1</v>
      </c>
      <c r="AX693" s="55" t="s">
        <v>854</v>
      </c>
      <c r="AY693" s="72"/>
      <c r="AZ693" s="58" t="s">
        <v>855</v>
      </c>
      <c r="BA693" s="70"/>
      <c r="BB693" s="70"/>
      <c r="BC693" s="70"/>
      <c r="BD693" s="70"/>
      <c r="BE693" s="46" t="s">
        <v>115</v>
      </c>
      <c r="BF693" s="70" t="s">
        <v>86</v>
      </c>
      <c r="BG693" s="70"/>
      <c r="BH693" s="70"/>
      <c r="BI693" s="70"/>
      <c r="BJ693" s="70"/>
      <c r="BK693" s="72" t="s">
        <v>73</v>
      </c>
      <c r="BL693" s="72" t="s">
        <v>74</v>
      </c>
      <c r="BM693" s="49">
        <v>28</v>
      </c>
      <c r="BN693" s="60"/>
      <c r="BO693" s="61">
        <v>48</v>
      </c>
      <c r="BP693" s="61"/>
      <c r="BQ693" s="79"/>
      <c r="BR693" s="62"/>
      <c r="BS693" s="74"/>
      <c r="BT693" s="72" t="s">
        <v>105</v>
      </c>
      <c r="BV693" s="38"/>
    </row>
    <row r="694" spans="1:74" ht="20.25" customHeight="1">
      <c r="A694" s="46">
        <v>2</v>
      </c>
      <c r="B694" s="46">
        <v>751</v>
      </c>
      <c r="C694" s="68" t="s">
        <v>852</v>
      </c>
      <c r="D694" s="49">
        <v>3</v>
      </c>
      <c r="E694" s="49" t="str">
        <f t="shared" si="57"/>
        <v>1352MLNP0211</v>
      </c>
      <c r="F694" s="49">
        <v>1352</v>
      </c>
      <c r="G694" s="77" t="s">
        <v>853</v>
      </c>
      <c r="H694" s="77" t="s">
        <v>111</v>
      </c>
      <c r="I694" s="69" t="s">
        <v>507</v>
      </c>
      <c r="J694" s="53"/>
      <c r="K694" s="53"/>
      <c r="L694" s="46"/>
      <c r="M694" s="69"/>
      <c r="N694" s="46">
        <v>1</v>
      </c>
      <c r="O694" s="46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>
        <v>1</v>
      </c>
      <c r="AE694" s="69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8">
        <v>120</v>
      </c>
      <c r="AQ694" s="55">
        <f>VLOOKUP(E694,'[1]LopHocPhan'!C$2:F$1412,4,FALSE)</f>
        <v>120</v>
      </c>
      <c r="AR694" s="56">
        <f t="shared" si="58"/>
        <v>0</v>
      </c>
      <c r="AS694" s="55"/>
      <c r="AT694" s="55"/>
      <c r="AU694" s="55">
        <f t="shared" si="59"/>
        <v>120</v>
      </c>
      <c r="AV694" s="71" t="s">
        <v>163</v>
      </c>
      <c r="AW694" s="55">
        <v>1</v>
      </c>
      <c r="AX694" s="55" t="s">
        <v>791</v>
      </c>
      <c r="AY694" s="72"/>
      <c r="AZ694" s="72" t="s">
        <v>856</v>
      </c>
      <c r="BA694" s="70"/>
      <c r="BB694" s="70"/>
      <c r="BC694" s="70"/>
      <c r="BD694" s="70"/>
      <c r="BE694" s="46" t="s">
        <v>115</v>
      </c>
      <c r="BF694" s="70" t="s">
        <v>94</v>
      </c>
      <c r="BG694" s="70"/>
      <c r="BH694" s="70"/>
      <c r="BI694" s="70"/>
      <c r="BJ694" s="70"/>
      <c r="BK694" s="72" t="s">
        <v>73</v>
      </c>
      <c r="BL694" s="72" t="s">
        <v>74</v>
      </c>
      <c r="BM694" s="49">
        <v>28</v>
      </c>
      <c r="BN694" s="60"/>
      <c r="BO694" s="61">
        <v>48</v>
      </c>
      <c r="BP694" s="61"/>
      <c r="BQ694" s="79"/>
      <c r="BR694" s="62"/>
      <c r="BS694" s="74"/>
      <c r="BT694" s="72" t="s">
        <v>105</v>
      </c>
      <c r="BV694" s="38"/>
    </row>
    <row r="695" spans="1:74" ht="20.25" customHeight="1">
      <c r="A695" s="46">
        <v>3</v>
      </c>
      <c r="B695" s="46">
        <v>765</v>
      </c>
      <c r="C695" s="68" t="s">
        <v>852</v>
      </c>
      <c r="D695" s="49">
        <v>3</v>
      </c>
      <c r="E695" s="49" t="str">
        <f t="shared" si="57"/>
        <v>1353MLNP0211</v>
      </c>
      <c r="F695" s="49">
        <v>1353</v>
      </c>
      <c r="G695" s="77" t="s">
        <v>853</v>
      </c>
      <c r="H695" s="77" t="s">
        <v>111</v>
      </c>
      <c r="I695" s="69" t="s">
        <v>452</v>
      </c>
      <c r="J695" s="53"/>
      <c r="K695" s="53"/>
      <c r="L695" s="46"/>
      <c r="M695" s="69"/>
      <c r="N695" s="46">
        <v>1</v>
      </c>
      <c r="O695" s="46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>
        <v>1</v>
      </c>
      <c r="AD695" s="70"/>
      <c r="AE695" s="69">
        <v>1</v>
      </c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8">
        <v>120</v>
      </c>
      <c r="AQ695" s="55">
        <f>VLOOKUP(E695,'[1]LopHocPhan'!C$2:F$1412,4,FALSE)</f>
        <v>120</v>
      </c>
      <c r="AR695" s="56">
        <f t="shared" si="58"/>
        <v>0</v>
      </c>
      <c r="AS695" s="55"/>
      <c r="AT695" s="55"/>
      <c r="AU695" s="55">
        <f t="shared" si="59"/>
        <v>120</v>
      </c>
      <c r="AV695" s="71" t="s">
        <v>76</v>
      </c>
      <c r="AW695" s="55">
        <v>3</v>
      </c>
      <c r="AX695" s="55" t="s">
        <v>523</v>
      </c>
      <c r="AY695" s="72"/>
      <c r="AZ695" s="72" t="s">
        <v>857</v>
      </c>
      <c r="BA695" s="70"/>
      <c r="BB695" s="70"/>
      <c r="BC695" s="70"/>
      <c r="BD695" s="70"/>
      <c r="BE695" s="70"/>
      <c r="BF695" s="70"/>
      <c r="BG695" s="46" t="s">
        <v>119</v>
      </c>
      <c r="BH695" s="70" t="s">
        <v>155</v>
      </c>
      <c r="BI695" s="70"/>
      <c r="BJ695" s="70"/>
      <c r="BK695" s="72" t="s">
        <v>73</v>
      </c>
      <c r="BL695" s="72" t="s">
        <v>74</v>
      </c>
      <c r="BM695" s="49">
        <v>28</v>
      </c>
      <c r="BN695" s="60" t="s">
        <v>2</v>
      </c>
      <c r="BO695" s="61">
        <v>48</v>
      </c>
      <c r="BP695" s="61"/>
      <c r="BQ695" s="79"/>
      <c r="BR695" s="62"/>
      <c r="BS695" s="74"/>
      <c r="BT695" s="72" t="s">
        <v>105</v>
      </c>
      <c r="BV695" s="38"/>
    </row>
    <row r="696" spans="1:74" ht="22.5" customHeight="1">
      <c r="A696" s="46">
        <v>4</v>
      </c>
      <c r="B696" s="46">
        <v>766</v>
      </c>
      <c r="C696" s="68" t="s">
        <v>852</v>
      </c>
      <c r="D696" s="49">
        <v>3</v>
      </c>
      <c r="E696" s="49" t="str">
        <f t="shared" si="57"/>
        <v>1354MLNP0211</v>
      </c>
      <c r="F696" s="49">
        <v>1354</v>
      </c>
      <c r="G696" s="77" t="s">
        <v>853</v>
      </c>
      <c r="H696" s="77" t="s">
        <v>111</v>
      </c>
      <c r="I696" s="69" t="s">
        <v>452</v>
      </c>
      <c r="J696" s="53"/>
      <c r="K696" s="53"/>
      <c r="L696" s="46"/>
      <c r="M696" s="69"/>
      <c r="N696" s="46">
        <v>1</v>
      </c>
      <c r="O696" s="46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>
        <v>1</v>
      </c>
      <c r="AD696" s="70"/>
      <c r="AE696" s="69">
        <v>1</v>
      </c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8">
        <v>120</v>
      </c>
      <c r="AQ696" s="55">
        <f>VLOOKUP(E696,'[1]LopHocPhan'!C$2:F$1412,4,FALSE)</f>
        <v>120</v>
      </c>
      <c r="AR696" s="56">
        <f t="shared" si="58"/>
        <v>0</v>
      </c>
      <c r="AS696" s="55"/>
      <c r="AT696" s="55"/>
      <c r="AU696" s="55">
        <f t="shared" si="59"/>
        <v>120</v>
      </c>
      <c r="AV696" s="71" t="s">
        <v>76</v>
      </c>
      <c r="AW696" s="55">
        <v>3</v>
      </c>
      <c r="AX696" s="55" t="s">
        <v>858</v>
      </c>
      <c r="AY696" s="72"/>
      <c r="AZ696" s="72" t="s">
        <v>859</v>
      </c>
      <c r="BA696" s="70"/>
      <c r="BB696" s="70"/>
      <c r="BC696" s="70"/>
      <c r="BD696" s="70"/>
      <c r="BE696" s="70"/>
      <c r="BF696" s="70"/>
      <c r="BG696" s="46" t="s">
        <v>119</v>
      </c>
      <c r="BH696" s="70" t="s">
        <v>204</v>
      </c>
      <c r="BI696" s="70"/>
      <c r="BJ696" s="70"/>
      <c r="BK696" s="72" t="s">
        <v>73</v>
      </c>
      <c r="BL696" s="72" t="s">
        <v>74</v>
      </c>
      <c r="BM696" s="49">
        <v>28</v>
      </c>
      <c r="BN696" s="60" t="s">
        <v>246</v>
      </c>
      <c r="BO696" s="61">
        <v>48</v>
      </c>
      <c r="BP696" s="61"/>
      <c r="BQ696" s="79"/>
      <c r="BR696" s="62"/>
      <c r="BS696" s="74"/>
      <c r="BT696" s="72" t="s">
        <v>105</v>
      </c>
      <c r="BV696" s="38"/>
    </row>
    <row r="697" spans="1:74" ht="22.5" customHeight="1">
      <c r="A697" s="46">
        <v>5</v>
      </c>
      <c r="B697" s="46">
        <v>767</v>
      </c>
      <c r="C697" s="68" t="s">
        <v>852</v>
      </c>
      <c r="D697" s="49">
        <v>3</v>
      </c>
      <c r="E697" s="49" t="str">
        <f t="shared" si="57"/>
        <v>1355MLNP0211</v>
      </c>
      <c r="F697" s="49">
        <v>1355</v>
      </c>
      <c r="G697" s="77" t="s">
        <v>853</v>
      </c>
      <c r="H697" s="77" t="s">
        <v>111</v>
      </c>
      <c r="I697" s="69" t="s">
        <v>452</v>
      </c>
      <c r="J697" s="53"/>
      <c r="K697" s="53"/>
      <c r="L697" s="46"/>
      <c r="M697" s="69"/>
      <c r="N697" s="46">
        <v>1</v>
      </c>
      <c r="O697" s="46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>
        <v>1</v>
      </c>
      <c r="AD697" s="70"/>
      <c r="AE697" s="69">
        <v>1</v>
      </c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8">
        <v>120</v>
      </c>
      <c r="AQ697" s="55">
        <f>VLOOKUP(E697,'[1]LopHocPhan'!C$2:F$1412,4,FALSE)</f>
        <v>96</v>
      </c>
      <c r="AR697" s="56">
        <f t="shared" si="58"/>
        <v>24</v>
      </c>
      <c r="AS697" s="55"/>
      <c r="AT697" s="55"/>
      <c r="AU697" s="55">
        <f t="shared" si="59"/>
        <v>96</v>
      </c>
      <c r="AV697" s="71" t="s">
        <v>80</v>
      </c>
      <c r="AW697" s="55">
        <v>3</v>
      </c>
      <c r="AX697" s="55" t="s">
        <v>854</v>
      </c>
      <c r="AY697" s="72"/>
      <c r="AZ697" s="72" t="s">
        <v>860</v>
      </c>
      <c r="BA697" s="70"/>
      <c r="BB697" s="70"/>
      <c r="BC697" s="70"/>
      <c r="BD697" s="70"/>
      <c r="BE697" s="70"/>
      <c r="BF697" s="70"/>
      <c r="BG697" s="46" t="s">
        <v>119</v>
      </c>
      <c r="BH697" s="70" t="s">
        <v>116</v>
      </c>
      <c r="BI697" s="70"/>
      <c r="BJ697" s="70"/>
      <c r="BK697" s="72" t="s">
        <v>73</v>
      </c>
      <c r="BL697" s="72" t="s">
        <v>74</v>
      </c>
      <c r="BM697" s="49">
        <v>28</v>
      </c>
      <c r="BN697" s="60" t="s">
        <v>117</v>
      </c>
      <c r="BO697" s="61">
        <v>48</v>
      </c>
      <c r="BP697" s="61"/>
      <c r="BQ697" s="79"/>
      <c r="BR697" s="62"/>
      <c r="BS697" s="74"/>
      <c r="BT697" s="72" t="s">
        <v>105</v>
      </c>
      <c r="BV697" s="38"/>
    </row>
    <row r="698" spans="1:74" ht="22.5" customHeight="1">
      <c r="A698" s="46">
        <v>6</v>
      </c>
      <c r="B698" s="46">
        <v>835</v>
      </c>
      <c r="C698" s="68" t="s">
        <v>852</v>
      </c>
      <c r="D698" s="49">
        <v>3</v>
      </c>
      <c r="E698" s="49" t="str">
        <f t="shared" si="57"/>
        <v>1356MLNP0211</v>
      </c>
      <c r="F698" s="49">
        <v>1356</v>
      </c>
      <c r="G698" s="77" t="s">
        <v>853</v>
      </c>
      <c r="H698" s="77" t="s">
        <v>111</v>
      </c>
      <c r="I698" s="69" t="s">
        <v>487</v>
      </c>
      <c r="J698" s="53"/>
      <c r="K698" s="53"/>
      <c r="L698" s="46"/>
      <c r="M698" s="69"/>
      <c r="N698" s="46">
        <v>1</v>
      </c>
      <c r="O698" s="46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>
        <v>1</v>
      </c>
      <c r="AD698" s="70"/>
      <c r="AE698" s="69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8">
        <v>120</v>
      </c>
      <c r="AQ698" s="55">
        <f>VLOOKUP(E698,'[1]LopHocPhan'!C$2:F$1412,4,FALSE)</f>
        <v>120</v>
      </c>
      <c r="AR698" s="56">
        <f t="shared" si="58"/>
        <v>0</v>
      </c>
      <c r="AS698" s="55"/>
      <c r="AT698" s="55"/>
      <c r="AU698" s="55">
        <f t="shared" si="59"/>
        <v>120</v>
      </c>
      <c r="AV698" s="71" t="s">
        <v>129</v>
      </c>
      <c r="AW698" s="55">
        <v>1</v>
      </c>
      <c r="AX698" s="55" t="s">
        <v>141</v>
      </c>
      <c r="AY698" s="72"/>
      <c r="AZ698" s="72" t="s">
        <v>142</v>
      </c>
      <c r="BA698" s="70"/>
      <c r="BB698" s="70"/>
      <c r="BC698" s="70"/>
      <c r="BD698" s="70"/>
      <c r="BE698" s="70"/>
      <c r="BF698" s="70"/>
      <c r="BG698" s="70"/>
      <c r="BH698" s="70"/>
      <c r="BI698" s="46" t="s">
        <v>115</v>
      </c>
      <c r="BJ698" s="70" t="s">
        <v>108</v>
      </c>
      <c r="BK698" s="72" t="s">
        <v>73</v>
      </c>
      <c r="BL698" s="72" t="s">
        <v>74</v>
      </c>
      <c r="BM698" s="49">
        <v>28</v>
      </c>
      <c r="BN698" s="60" t="s">
        <v>2</v>
      </c>
      <c r="BO698" s="61">
        <v>48</v>
      </c>
      <c r="BP698" s="61"/>
      <c r="BQ698" s="79"/>
      <c r="BR698" s="62"/>
      <c r="BS698" s="74"/>
      <c r="BT698" s="72" t="s">
        <v>105</v>
      </c>
      <c r="BV698" s="38"/>
    </row>
    <row r="699" spans="1:74" ht="22.5" customHeight="1">
      <c r="A699" s="46">
        <v>7</v>
      </c>
      <c r="B699" s="46">
        <v>836</v>
      </c>
      <c r="C699" s="68" t="s">
        <v>852</v>
      </c>
      <c r="D699" s="49">
        <v>3</v>
      </c>
      <c r="E699" s="49" t="str">
        <f t="shared" si="57"/>
        <v>1357MLNP0211</v>
      </c>
      <c r="F699" s="49">
        <v>1357</v>
      </c>
      <c r="G699" s="77" t="s">
        <v>853</v>
      </c>
      <c r="H699" s="77" t="s">
        <v>111</v>
      </c>
      <c r="I699" s="69" t="s">
        <v>487</v>
      </c>
      <c r="J699" s="53"/>
      <c r="K699" s="53"/>
      <c r="L699" s="46"/>
      <c r="M699" s="69"/>
      <c r="N699" s="46">
        <v>1</v>
      </c>
      <c r="O699" s="46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>
        <v>1</v>
      </c>
      <c r="AD699" s="70"/>
      <c r="AE699" s="69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8">
        <v>120</v>
      </c>
      <c r="AQ699" s="55">
        <f>VLOOKUP(E699,'[1]LopHocPhan'!C$2:F$1412,4,FALSE)</f>
        <v>120</v>
      </c>
      <c r="AR699" s="56">
        <f t="shared" si="58"/>
        <v>0</v>
      </c>
      <c r="AS699" s="55"/>
      <c r="AT699" s="55"/>
      <c r="AU699" s="55">
        <f t="shared" si="59"/>
        <v>120</v>
      </c>
      <c r="AV699" s="71" t="s">
        <v>129</v>
      </c>
      <c r="AW699" s="55">
        <v>1</v>
      </c>
      <c r="AX699" s="55" t="s">
        <v>148</v>
      </c>
      <c r="AY699" s="72"/>
      <c r="AZ699" s="72" t="s">
        <v>350</v>
      </c>
      <c r="BA699" s="70"/>
      <c r="BB699" s="70"/>
      <c r="BC699" s="70"/>
      <c r="BD699" s="70"/>
      <c r="BE699" s="70"/>
      <c r="BF699" s="70"/>
      <c r="BG699" s="70"/>
      <c r="BH699" s="70"/>
      <c r="BI699" s="46" t="s">
        <v>115</v>
      </c>
      <c r="BJ699" s="70" t="s">
        <v>155</v>
      </c>
      <c r="BK699" s="72" t="s">
        <v>73</v>
      </c>
      <c r="BL699" s="72" t="s">
        <v>74</v>
      </c>
      <c r="BM699" s="49">
        <v>28</v>
      </c>
      <c r="BN699" s="60" t="s">
        <v>2</v>
      </c>
      <c r="BO699" s="61">
        <v>48</v>
      </c>
      <c r="BP699" s="61"/>
      <c r="BQ699" s="79"/>
      <c r="BR699" s="62"/>
      <c r="BS699" s="74"/>
      <c r="BT699" s="72" t="s">
        <v>105</v>
      </c>
      <c r="BV699" s="38"/>
    </row>
    <row r="700" spans="1:74" ht="22.5" customHeight="1">
      <c r="A700" s="46">
        <v>8</v>
      </c>
      <c r="B700" s="46">
        <v>837</v>
      </c>
      <c r="C700" s="68" t="s">
        <v>852</v>
      </c>
      <c r="D700" s="49">
        <v>3</v>
      </c>
      <c r="E700" s="49" t="str">
        <f t="shared" si="57"/>
        <v>1358MLNP0211</v>
      </c>
      <c r="F700" s="49">
        <v>1358</v>
      </c>
      <c r="G700" s="77" t="s">
        <v>853</v>
      </c>
      <c r="H700" s="77" t="s">
        <v>111</v>
      </c>
      <c r="I700" s="69" t="s">
        <v>487</v>
      </c>
      <c r="J700" s="53"/>
      <c r="K700" s="53"/>
      <c r="L700" s="46"/>
      <c r="M700" s="69"/>
      <c r="N700" s="46">
        <v>1</v>
      </c>
      <c r="O700" s="46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>
        <v>1</v>
      </c>
      <c r="AD700" s="70"/>
      <c r="AE700" s="69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8">
        <v>120</v>
      </c>
      <c r="AQ700" s="55">
        <f>VLOOKUP(E700,'[1]LopHocPhan'!C$2:F$1412,4,FALSE)</f>
        <v>100</v>
      </c>
      <c r="AR700" s="56">
        <f t="shared" si="58"/>
        <v>20</v>
      </c>
      <c r="AS700" s="55"/>
      <c r="AT700" s="55"/>
      <c r="AU700" s="55">
        <f t="shared" si="59"/>
        <v>100</v>
      </c>
      <c r="AV700" s="71" t="s">
        <v>96</v>
      </c>
      <c r="AW700" s="55">
        <v>1</v>
      </c>
      <c r="AX700" s="55" t="s">
        <v>148</v>
      </c>
      <c r="AY700" s="72"/>
      <c r="AZ700" s="58" t="s">
        <v>677</v>
      </c>
      <c r="BA700" s="70"/>
      <c r="BB700" s="70"/>
      <c r="BC700" s="70"/>
      <c r="BD700" s="70"/>
      <c r="BE700" s="70"/>
      <c r="BF700" s="70"/>
      <c r="BG700" s="70"/>
      <c r="BH700" s="70"/>
      <c r="BI700" s="46" t="s">
        <v>115</v>
      </c>
      <c r="BJ700" s="70" t="s">
        <v>204</v>
      </c>
      <c r="BK700" s="72" t="s">
        <v>73</v>
      </c>
      <c r="BL700" s="72" t="s">
        <v>74</v>
      </c>
      <c r="BM700" s="49">
        <v>28</v>
      </c>
      <c r="BN700" s="60" t="s">
        <v>2</v>
      </c>
      <c r="BO700" s="61">
        <v>48</v>
      </c>
      <c r="BP700" s="61"/>
      <c r="BQ700" s="79"/>
      <c r="BR700" s="62"/>
      <c r="BS700" s="74"/>
      <c r="BT700" s="72" t="s">
        <v>105</v>
      </c>
      <c r="BV700" s="38"/>
    </row>
    <row r="701" spans="1:74" ht="22.5" customHeight="1">
      <c r="A701" s="46">
        <v>9</v>
      </c>
      <c r="B701" s="46">
        <v>994</v>
      </c>
      <c r="C701" s="68" t="s">
        <v>861</v>
      </c>
      <c r="D701" s="49">
        <v>2</v>
      </c>
      <c r="E701" s="49" t="str">
        <f t="shared" si="57"/>
        <v>1351MLNP0111</v>
      </c>
      <c r="F701" s="49">
        <v>1351</v>
      </c>
      <c r="G701" s="85" t="s">
        <v>862</v>
      </c>
      <c r="H701" s="77" t="s">
        <v>66</v>
      </c>
      <c r="I701" s="69" t="s">
        <v>555</v>
      </c>
      <c r="J701" s="53"/>
      <c r="K701" s="53"/>
      <c r="L701" s="46"/>
      <c r="M701" s="69"/>
      <c r="N701" s="46"/>
      <c r="O701" s="46">
        <v>1</v>
      </c>
      <c r="P701" s="92">
        <v>1</v>
      </c>
      <c r="Q701" s="92"/>
      <c r="R701" s="69">
        <v>1</v>
      </c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69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8">
        <v>120</v>
      </c>
      <c r="AQ701" s="55">
        <f>VLOOKUP(E701,'[1]LopHocPhan'!C$2:F$1412,4,FALSE)</f>
        <v>5</v>
      </c>
      <c r="AR701" s="55"/>
      <c r="AS701" s="55"/>
      <c r="AT701" s="55"/>
      <c r="AU701" s="93">
        <f aca="true" t="shared" si="60" ref="AU701:AU728">AP701</f>
        <v>120</v>
      </c>
      <c r="AV701" s="94" t="s">
        <v>129</v>
      </c>
      <c r="AW701" s="55">
        <v>3</v>
      </c>
      <c r="AX701" s="93" t="s">
        <v>220</v>
      </c>
      <c r="AY701" s="72"/>
      <c r="AZ701" s="72" t="s">
        <v>316</v>
      </c>
      <c r="BA701" s="70"/>
      <c r="BB701" s="70"/>
      <c r="BC701" s="70" t="s">
        <v>115</v>
      </c>
      <c r="BD701" s="55" t="s">
        <v>204</v>
      </c>
      <c r="BE701" s="109"/>
      <c r="BF701" s="55"/>
      <c r="BG701" s="109"/>
      <c r="BH701" s="55"/>
      <c r="BI701" s="95" t="s">
        <v>119</v>
      </c>
      <c r="BJ701" s="70" t="s">
        <v>72</v>
      </c>
      <c r="BK701" s="72" t="s">
        <v>326</v>
      </c>
      <c r="BL701" s="72" t="s">
        <v>552</v>
      </c>
      <c r="BM701" s="49">
        <v>28</v>
      </c>
      <c r="BN701" s="60"/>
      <c r="BO701" s="61">
        <v>49</v>
      </c>
      <c r="BP701" s="61"/>
      <c r="BQ701" s="79"/>
      <c r="BR701" s="62"/>
      <c r="BS701" s="74"/>
      <c r="BT701" s="72" t="s">
        <v>328</v>
      </c>
      <c r="BV701" s="38"/>
    </row>
    <row r="702" spans="1:74" ht="22.5" customHeight="1">
      <c r="A702" s="46">
        <v>10</v>
      </c>
      <c r="B702" s="46">
        <v>995</v>
      </c>
      <c r="C702" s="68" t="s">
        <v>861</v>
      </c>
      <c r="D702" s="49">
        <v>2</v>
      </c>
      <c r="E702" s="49" t="str">
        <f t="shared" si="57"/>
        <v>1352MLNP0111</v>
      </c>
      <c r="F702" s="49">
        <v>1352</v>
      </c>
      <c r="G702" s="85" t="s">
        <v>862</v>
      </c>
      <c r="H702" s="77" t="s">
        <v>66</v>
      </c>
      <c r="I702" s="69" t="s">
        <v>555</v>
      </c>
      <c r="J702" s="53"/>
      <c r="K702" s="53"/>
      <c r="L702" s="46"/>
      <c r="M702" s="69"/>
      <c r="N702" s="46"/>
      <c r="O702" s="46">
        <v>1</v>
      </c>
      <c r="P702" s="92">
        <v>1</v>
      </c>
      <c r="Q702" s="92"/>
      <c r="R702" s="69">
        <v>1</v>
      </c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69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8">
        <v>120</v>
      </c>
      <c r="AQ702" s="55">
        <f>VLOOKUP(E702,'[1]LopHocPhan'!C$2:F$1412,4,FALSE)</f>
        <v>0</v>
      </c>
      <c r="AR702" s="55"/>
      <c r="AS702" s="55"/>
      <c r="AT702" s="55"/>
      <c r="AU702" s="93">
        <f t="shared" si="60"/>
        <v>120</v>
      </c>
      <c r="AV702" s="94" t="s">
        <v>129</v>
      </c>
      <c r="AW702" s="55">
        <v>3</v>
      </c>
      <c r="AX702" s="93" t="s">
        <v>356</v>
      </c>
      <c r="AY702" s="72"/>
      <c r="AZ702" s="72" t="s">
        <v>646</v>
      </c>
      <c r="BA702" s="109"/>
      <c r="BB702" s="55"/>
      <c r="BC702" s="70" t="s">
        <v>115</v>
      </c>
      <c r="BD702" s="55" t="s">
        <v>116</v>
      </c>
      <c r="BE702" s="109"/>
      <c r="BF702" s="55"/>
      <c r="BG702" s="109"/>
      <c r="BH702" s="55"/>
      <c r="BI702" s="95" t="s">
        <v>119</v>
      </c>
      <c r="BJ702" s="55" t="s">
        <v>79</v>
      </c>
      <c r="BK702" s="72" t="s">
        <v>326</v>
      </c>
      <c r="BL702" s="72" t="s">
        <v>552</v>
      </c>
      <c r="BM702" s="49">
        <v>28</v>
      </c>
      <c r="BN702" s="60"/>
      <c r="BO702" s="61">
        <v>49</v>
      </c>
      <c r="BP702" s="61"/>
      <c r="BQ702" s="79"/>
      <c r="BR702" s="62"/>
      <c r="BS702" s="74"/>
      <c r="BT702" s="72" t="s">
        <v>328</v>
      </c>
      <c r="BV702" s="38"/>
    </row>
    <row r="703" spans="1:74" ht="22.5" customHeight="1">
      <c r="A703" s="46">
        <v>11</v>
      </c>
      <c r="B703" s="46">
        <v>996</v>
      </c>
      <c r="C703" s="68" t="s">
        <v>861</v>
      </c>
      <c r="D703" s="49">
        <v>2</v>
      </c>
      <c r="E703" s="49" t="str">
        <f t="shared" si="57"/>
        <v>1353MLNP0111</v>
      </c>
      <c r="F703" s="49">
        <v>1353</v>
      </c>
      <c r="G703" s="85" t="s">
        <v>862</v>
      </c>
      <c r="H703" s="77" t="s">
        <v>66</v>
      </c>
      <c r="I703" s="69" t="s">
        <v>555</v>
      </c>
      <c r="J703" s="53"/>
      <c r="K703" s="53"/>
      <c r="L703" s="46"/>
      <c r="M703" s="69"/>
      <c r="N703" s="46"/>
      <c r="O703" s="46">
        <v>1</v>
      </c>
      <c r="P703" s="92">
        <v>1</v>
      </c>
      <c r="Q703" s="92"/>
      <c r="R703" s="69">
        <v>1</v>
      </c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69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8">
        <v>60</v>
      </c>
      <c r="AQ703" s="55">
        <f>VLOOKUP(E703,'[1]LopHocPhan'!C$2:F$1412,4,FALSE)</f>
        <v>0</v>
      </c>
      <c r="AR703" s="55"/>
      <c r="AS703" s="55"/>
      <c r="AT703" s="55"/>
      <c r="AU703" s="93">
        <f t="shared" si="60"/>
        <v>60</v>
      </c>
      <c r="AV703" s="94" t="s">
        <v>129</v>
      </c>
      <c r="AW703" s="55">
        <v>3</v>
      </c>
      <c r="AX703" s="93" t="s">
        <v>86</v>
      </c>
      <c r="AY703" s="72"/>
      <c r="AZ703" s="72"/>
      <c r="BA703" s="109"/>
      <c r="BB703" s="55"/>
      <c r="BC703" s="70" t="s">
        <v>115</v>
      </c>
      <c r="BD703" s="55" t="s">
        <v>460</v>
      </c>
      <c r="BE703" s="109"/>
      <c r="BF703" s="55"/>
      <c r="BG703" s="109"/>
      <c r="BH703" s="55"/>
      <c r="BI703" s="95" t="s">
        <v>119</v>
      </c>
      <c r="BJ703" s="55" t="s">
        <v>181</v>
      </c>
      <c r="BK703" s="72" t="s">
        <v>326</v>
      </c>
      <c r="BL703" s="72" t="s">
        <v>552</v>
      </c>
      <c r="BM703" s="49">
        <v>28</v>
      </c>
      <c r="BN703" s="60"/>
      <c r="BO703" s="61">
        <v>49</v>
      </c>
      <c r="BP703" s="61"/>
      <c r="BQ703" s="79"/>
      <c r="BR703" s="62"/>
      <c r="BS703" s="74"/>
      <c r="BT703" s="72" t="s">
        <v>328</v>
      </c>
      <c r="BV703" s="38"/>
    </row>
    <row r="704" spans="1:74" ht="22.5" customHeight="1">
      <c r="A704" s="46">
        <v>12</v>
      </c>
      <c r="B704" s="46">
        <v>1007</v>
      </c>
      <c r="C704" s="68" t="s">
        <v>861</v>
      </c>
      <c r="D704" s="49">
        <v>2</v>
      </c>
      <c r="E704" s="49" t="str">
        <f t="shared" si="57"/>
        <v>1354MLNP0111</v>
      </c>
      <c r="F704" s="49">
        <v>1354</v>
      </c>
      <c r="G704" s="85" t="s">
        <v>862</v>
      </c>
      <c r="H704" s="77" t="s">
        <v>66</v>
      </c>
      <c r="I704" s="69" t="s">
        <v>557</v>
      </c>
      <c r="J704" s="53"/>
      <c r="K704" s="53"/>
      <c r="L704" s="46"/>
      <c r="M704" s="69"/>
      <c r="N704" s="46"/>
      <c r="O704" s="46">
        <v>1</v>
      </c>
      <c r="P704" s="92"/>
      <c r="Q704" s="92">
        <v>1</v>
      </c>
      <c r="R704" s="69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69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8">
        <v>70</v>
      </c>
      <c r="AQ704" s="55">
        <f>VLOOKUP(E704,'[1]LopHocPhan'!C$2:F$1412,4,FALSE)</f>
        <v>0</v>
      </c>
      <c r="AR704" s="55"/>
      <c r="AS704" s="55"/>
      <c r="AT704" s="55"/>
      <c r="AU704" s="93">
        <f t="shared" si="60"/>
        <v>70</v>
      </c>
      <c r="AV704" s="94" t="s">
        <v>129</v>
      </c>
      <c r="AW704" s="55">
        <v>3</v>
      </c>
      <c r="AX704" s="93" t="s">
        <v>158</v>
      </c>
      <c r="AY704" s="72"/>
      <c r="AZ704" s="72"/>
      <c r="BA704" s="109"/>
      <c r="BB704" s="55"/>
      <c r="BC704" s="70" t="s">
        <v>115</v>
      </c>
      <c r="BD704" s="55" t="s">
        <v>127</v>
      </c>
      <c r="BE704" s="109"/>
      <c r="BF704" s="55"/>
      <c r="BG704" s="109"/>
      <c r="BH704" s="55"/>
      <c r="BI704" s="95" t="s">
        <v>119</v>
      </c>
      <c r="BJ704" s="55" t="s">
        <v>127</v>
      </c>
      <c r="BK704" s="72" t="s">
        <v>326</v>
      </c>
      <c r="BL704" s="72" t="s">
        <v>552</v>
      </c>
      <c r="BM704" s="49">
        <v>28</v>
      </c>
      <c r="BN704" s="60" t="s">
        <v>321</v>
      </c>
      <c r="BO704" s="61">
        <v>49</v>
      </c>
      <c r="BP704" s="61"/>
      <c r="BQ704" s="79"/>
      <c r="BR704" s="62"/>
      <c r="BS704" s="74"/>
      <c r="BT704" s="72" t="s">
        <v>328</v>
      </c>
      <c r="BV704" s="38"/>
    </row>
    <row r="705" spans="1:74" ht="22.5" customHeight="1">
      <c r="A705" s="46">
        <v>13</v>
      </c>
      <c r="B705" s="46">
        <v>1015</v>
      </c>
      <c r="C705" s="68" t="s">
        <v>861</v>
      </c>
      <c r="D705" s="49">
        <v>2</v>
      </c>
      <c r="E705" s="49" t="str">
        <f t="shared" si="57"/>
        <v>1355MLNP0111</v>
      </c>
      <c r="F705" s="49">
        <v>1355</v>
      </c>
      <c r="G705" s="85" t="s">
        <v>862</v>
      </c>
      <c r="H705" s="77" t="s">
        <v>66</v>
      </c>
      <c r="I705" s="69" t="s">
        <v>558</v>
      </c>
      <c r="J705" s="53"/>
      <c r="K705" s="53"/>
      <c r="L705" s="46"/>
      <c r="M705" s="69"/>
      <c r="N705" s="46"/>
      <c r="O705" s="46">
        <v>1</v>
      </c>
      <c r="P705" s="92"/>
      <c r="Q705" s="92"/>
      <c r="R705" s="69"/>
      <c r="S705" s="70">
        <v>1</v>
      </c>
      <c r="T705" s="70">
        <v>1</v>
      </c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69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8">
        <v>110</v>
      </c>
      <c r="AQ705" s="55">
        <f>VLOOKUP(E705,'[1]LopHocPhan'!C$2:F$1412,4,FALSE)</f>
        <v>13</v>
      </c>
      <c r="AR705" s="55"/>
      <c r="AS705" s="55"/>
      <c r="AT705" s="55"/>
      <c r="AU705" s="93">
        <f t="shared" si="60"/>
        <v>110</v>
      </c>
      <c r="AV705" s="94" t="s">
        <v>96</v>
      </c>
      <c r="AW705" s="55">
        <v>3</v>
      </c>
      <c r="AX705" s="93" t="s">
        <v>863</v>
      </c>
      <c r="AY705" s="72"/>
      <c r="AZ705" s="58" t="s">
        <v>864</v>
      </c>
      <c r="BA705" s="70"/>
      <c r="BB705" s="70"/>
      <c r="BC705" s="70" t="s">
        <v>115</v>
      </c>
      <c r="BD705" s="70" t="s">
        <v>287</v>
      </c>
      <c r="BE705" s="70"/>
      <c r="BF705" s="70"/>
      <c r="BG705" s="70"/>
      <c r="BH705" s="70"/>
      <c r="BI705" s="95" t="s">
        <v>119</v>
      </c>
      <c r="BJ705" s="70" t="s">
        <v>171</v>
      </c>
      <c r="BK705" s="72" t="s">
        <v>332</v>
      </c>
      <c r="BL705" s="72" t="s">
        <v>865</v>
      </c>
      <c r="BM705" s="49">
        <v>28</v>
      </c>
      <c r="BN705" s="60" t="s">
        <v>321</v>
      </c>
      <c r="BO705" s="61">
        <v>49</v>
      </c>
      <c r="BP705" s="61"/>
      <c r="BQ705" s="79"/>
      <c r="BR705" s="62"/>
      <c r="BS705" s="74"/>
      <c r="BT705" s="72" t="s">
        <v>333</v>
      </c>
      <c r="BV705" s="38"/>
    </row>
    <row r="706" spans="1:74" ht="22.5" customHeight="1">
      <c r="A706" s="46">
        <v>14</v>
      </c>
      <c r="B706" s="46">
        <v>1016</v>
      </c>
      <c r="C706" s="68" t="s">
        <v>861</v>
      </c>
      <c r="D706" s="49">
        <v>2</v>
      </c>
      <c r="E706" s="49" t="str">
        <f t="shared" si="57"/>
        <v>1356MLNP0111</v>
      </c>
      <c r="F706" s="49">
        <v>1356</v>
      </c>
      <c r="G706" s="85" t="s">
        <v>862</v>
      </c>
      <c r="H706" s="77" t="s">
        <v>66</v>
      </c>
      <c r="I706" s="69" t="s">
        <v>558</v>
      </c>
      <c r="J706" s="53"/>
      <c r="K706" s="53"/>
      <c r="L706" s="46"/>
      <c r="M706" s="69"/>
      <c r="N706" s="46"/>
      <c r="O706" s="46">
        <v>1</v>
      </c>
      <c r="P706" s="92"/>
      <c r="Q706" s="92"/>
      <c r="R706" s="69"/>
      <c r="S706" s="70">
        <v>1</v>
      </c>
      <c r="T706" s="70">
        <v>1</v>
      </c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69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8">
        <v>110</v>
      </c>
      <c r="AQ706" s="55">
        <f>VLOOKUP(E706,'[1]LopHocPhan'!C$2:F$1412,4,FALSE)</f>
        <v>0</v>
      </c>
      <c r="AR706" s="55"/>
      <c r="AS706" s="55"/>
      <c r="AT706" s="55"/>
      <c r="AU706" s="93">
        <f t="shared" si="60"/>
        <v>110</v>
      </c>
      <c r="AV706" s="94" t="s">
        <v>96</v>
      </c>
      <c r="AW706" s="55">
        <v>3</v>
      </c>
      <c r="AX706" s="93" t="s">
        <v>866</v>
      </c>
      <c r="AY706" s="72"/>
      <c r="AZ706" s="58" t="s">
        <v>867</v>
      </c>
      <c r="BA706" s="109"/>
      <c r="BB706" s="55"/>
      <c r="BC706" s="70" t="s">
        <v>115</v>
      </c>
      <c r="BD706" s="70" t="s">
        <v>318</v>
      </c>
      <c r="BE706" s="70"/>
      <c r="BF706" s="70"/>
      <c r="BG706" s="70"/>
      <c r="BH706" s="70"/>
      <c r="BI706" s="95" t="s">
        <v>119</v>
      </c>
      <c r="BJ706" s="70" t="s">
        <v>124</v>
      </c>
      <c r="BK706" s="72" t="s">
        <v>332</v>
      </c>
      <c r="BL706" s="72" t="s">
        <v>865</v>
      </c>
      <c r="BM706" s="49">
        <v>28</v>
      </c>
      <c r="BN706" s="60" t="s">
        <v>321</v>
      </c>
      <c r="BO706" s="61">
        <v>49</v>
      </c>
      <c r="BP706" s="61"/>
      <c r="BQ706" s="79"/>
      <c r="BR706" s="62"/>
      <c r="BS706" s="74"/>
      <c r="BT706" s="72" t="s">
        <v>333</v>
      </c>
      <c r="BV706" s="38"/>
    </row>
    <row r="707" spans="1:74" ht="22.5" customHeight="1">
      <c r="A707" s="46">
        <v>15</v>
      </c>
      <c r="B707" s="46">
        <v>1017</v>
      </c>
      <c r="C707" s="68" t="s">
        <v>861</v>
      </c>
      <c r="D707" s="49">
        <v>2</v>
      </c>
      <c r="E707" s="49" t="str">
        <f t="shared" si="57"/>
        <v>1357MLNP0111</v>
      </c>
      <c r="F707" s="49">
        <v>1357</v>
      </c>
      <c r="G707" s="85" t="s">
        <v>862</v>
      </c>
      <c r="H707" s="77" t="s">
        <v>66</v>
      </c>
      <c r="I707" s="69" t="s">
        <v>558</v>
      </c>
      <c r="J707" s="53"/>
      <c r="K707" s="53"/>
      <c r="L707" s="46"/>
      <c r="M707" s="69"/>
      <c r="N707" s="46"/>
      <c r="O707" s="46">
        <v>1</v>
      </c>
      <c r="P707" s="92"/>
      <c r="Q707" s="92"/>
      <c r="R707" s="69"/>
      <c r="S707" s="70">
        <v>1</v>
      </c>
      <c r="T707" s="70">
        <v>1</v>
      </c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69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8">
        <v>110</v>
      </c>
      <c r="AQ707" s="55">
        <f>VLOOKUP(E707,'[1]LopHocPhan'!C$2:F$1412,4,FALSE)</f>
        <v>0</v>
      </c>
      <c r="AR707" s="55"/>
      <c r="AS707" s="55"/>
      <c r="AT707" s="55"/>
      <c r="AU707" s="93">
        <f t="shared" si="60"/>
        <v>110</v>
      </c>
      <c r="AV707" s="94" t="s">
        <v>560</v>
      </c>
      <c r="AW707" s="55">
        <v>3</v>
      </c>
      <c r="AX707" s="93" t="s">
        <v>77</v>
      </c>
      <c r="AY707" s="72"/>
      <c r="AZ707" s="58" t="s">
        <v>78</v>
      </c>
      <c r="BA707" s="109"/>
      <c r="BB707" s="55"/>
      <c r="BC707" s="70" t="s">
        <v>115</v>
      </c>
      <c r="BD707" s="70" t="s">
        <v>131</v>
      </c>
      <c r="BE707" s="70"/>
      <c r="BF707" s="70"/>
      <c r="BG707" s="70"/>
      <c r="BH707" s="70"/>
      <c r="BI707" s="95" t="s">
        <v>119</v>
      </c>
      <c r="BJ707" s="70" t="s">
        <v>402</v>
      </c>
      <c r="BK707" s="72" t="s">
        <v>332</v>
      </c>
      <c r="BL707" s="72" t="s">
        <v>865</v>
      </c>
      <c r="BM707" s="49">
        <v>28</v>
      </c>
      <c r="BN707" s="60" t="s">
        <v>321</v>
      </c>
      <c r="BO707" s="61">
        <v>49</v>
      </c>
      <c r="BP707" s="61"/>
      <c r="BQ707" s="79"/>
      <c r="BR707" s="62"/>
      <c r="BS707" s="74"/>
      <c r="BT707" s="72" t="s">
        <v>333</v>
      </c>
      <c r="BV707" s="38"/>
    </row>
    <row r="708" spans="1:74" ht="22.5" customHeight="1">
      <c r="A708" s="46">
        <v>16</v>
      </c>
      <c r="B708" s="46">
        <v>1018</v>
      </c>
      <c r="C708" s="68" t="s">
        <v>861</v>
      </c>
      <c r="D708" s="49">
        <v>2</v>
      </c>
      <c r="E708" s="49" t="str">
        <f t="shared" si="57"/>
        <v>1358MLNP0111</v>
      </c>
      <c r="F708" s="49">
        <v>1358</v>
      </c>
      <c r="G708" s="85" t="s">
        <v>862</v>
      </c>
      <c r="H708" s="77" t="s">
        <v>66</v>
      </c>
      <c r="I708" s="69" t="s">
        <v>558</v>
      </c>
      <c r="J708" s="53"/>
      <c r="K708" s="53"/>
      <c r="L708" s="46"/>
      <c r="M708" s="69"/>
      <c r="N708" s="46"/>
      <c r="O708" s="46">
        <v>1</v>
      </c>
      <c r="P708" s="92"/>
      <c r="Q708" s="92"/>
      <c r="R708" s="69"/>
      <c r="S708" s="70">
        <v>1</v>
      </c>
      <c r="T708" s="70">
        <v>1</v>
      </c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69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8">
        <v>110</v>
      </c>
      <c r="AQ708" s="55">
        <f>VLOOKUP(E708,'[1]LopHocPhan'!C$2:F$1412,4,FALSE)</f>
        <v>0</v>
      </c>
      <c r="AR708" s="55"/>
      <c r="AS708" s="55"/>
      <c r="AT708" s="55"/>
      <c r="AU708" s="93">
        <f t="shared" si="60"/>
        <v>110</v>
      </c>
      <c r="AV708" s="94" t="s">
        <v>560</v>
      </c>
      <c r="AW708" s="55">
        <v>3</v>
      </c>
      <c r="AX708" s="93" t="s">
        <v>106</v>
      </c>
      <c r="AY708" s="72"/>
      <c r="AZ708" s="58" t="s">
        <v>154</v>
      </c>
      <c r="BA708" s="109"/>
      <c r="BB708" s="55"/>
      <c r="BC708" s="70" t="s">
        <v>115</v>
      </c>
      <c r="BD708" s="70" t="s">
        <v>135</v>
      </c>
      <c r="BE708" s="70"/>
      <c r="BF708" s="70"/>
      <c r="BG708" s="70"/>
      <c r="BH708" s="70"/>
      <c r="BI708" s="95" t="s">
        <v>119</v>
      </c>
      <c r="BJ708" s="70" t="s">
        <v>125</v>
      </c>
      <c r="BK708" s="72" t="s">
        <v>332</v>
      </c>
      <c r="BL708" s="72" t="s">
        <v>865</v>
      </c>
      <c r="BM708" s="49">
        <v>28</v>
      </c>
      <c r="BN708" s="60" t="s">
        <v>321</v>
      </c>
      <c r="BO708" s="61">
        <v>49</v>
      </c>
      <c r="BP708" s="61"/>
      <c r="BQ708" s="79"/>
      <c r="BR708" s="62"/>
      <c r="BS708" s="74"/>
      <c r="BT708" s="72" t="s">
        <v>333</v>
      </c>
      <c r="BV708" s="38"/>
    </row>
    <row r="709" spans="1:74" ht="22.5" customHeight="1">
      <c r="A709" s="46">
        <v>17</v>
      </c>
      <c r="B709" s="46">
        <v>1043</v>
      </c>
      <c r="C709" s="68" t="s">
        <v>861</v>
      </c>
      <c r="D709" s="49">
        <v>2</v>
      </c>
      <c r="E709" s="49" t="str">
        <f t="shared" si="57"/>
        <v>1359MLNP0111</v>
      </c>
      <c r="F709" s="49">
        <v>1359</v>
      </c>
      <c r="G709" s="85" t="s">
        <v>862</v>
      </c>
      <c r="H709" s="77" t="s">
        <v>66</v>
      </c>
      <c r="I709" s="69" t="s">
        <v>561</v>
      </c>
      <c r="J709" s="53"/>
      <c r="K709" s="53"/>
      <c r="L709" s="46"/>
      <c r="M709" s="69"/>
      <c r="N709" s="46"/>
      <c r="O709" s="46">
        <v>1</v>
      </c>
      <c r="P709" s="92"/>
      <c r="Q709" s="92"/>
      <c r="R709" s="69"/>
      <c r="S709" s="70"/>
      <c r="T709" s="70"/>
      <c r="U709" s="70"/>
      <c r="V709" s="70"/>
      <c r="W709" s="70">
        <v>1</v>
      </c>
      <c r="X709" s="70"/>
      <c r="Y709" s="70"/>
      <c r="Z709" s="70"/>
      <c r="AA709" s="70"/>
      <c r="AB709" s="70"/>
      <c r="AC709" s="70"/>
      <c r="AD709" s="70"/>
      <c r="AE709" s="69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8">
        <v>120</v>
      </c>
      <c r="AQ709" s="55">
        <f>VLOOKUP(E709,'[1]LopHocPhan'!C$2:F$1412,4,FALSE)</f>
        <v>3</v>
      </c>
      <c r="AR709" s="55"/>
      <c r="AS709" s="55"/>
      <c r="AT709" s="55"/>
      <c r="AU709" s="93">
        <f t="shared" si="60"/>
        <v>120</v>
      </c>
      <c r="AV709" s="94" t="s">
        <v>330</v>
      </c>
      <c r="AW709" s="55">
        <v>1</v>
      </c>
      <c r="AX709" s="93" t="s">
        <v>356</v>
      </c>
      <c r="AY709" s="72"/>
      <c r="AZ709" s="72" t="s">
        <v>646</v>
      </c>
      <c r="BA709" s="70" t="s">
        <v>119</v>
      </c>
      <c r="BB709" s="70" t="s">
        <v>82</v>
      </c>
      <c r="BC709" s="70"/>
      <c r="BD709" s="70"/>
      <c r="BE709" s="95" t="s">
        <v>115</v>
      </c>
      <c r="BF709" s="70" t="s">
        <v>287</v>
      </c>
      <c r="BG709" s="69"/>
      <c r="BH709" s="70"/>
      <c r="BI709" s="70"/>
      <c r="BJ709" s="70"/>
      <c r="BK709" s="72" t="s">
        <v>571</v>
      </c>
      <c r="BL709" s="72" t="s">
        <v>140</v>
      </c>
      <c r="BM709" s="49">
        <v>28</v>
      </c>
      <c r="BN709" s="60"/>
      <c r="BO709" s="61">
        <v>49</v>
      </c>
      <c r="BP709" s="61"/>
      <c r="BQ709" s="79"/>
      <c r="BR709" s="62"/>
      <c r="BS709" s="74"/>
      <c r="BT709" s="72" t="s">
        <v>328</v>
      </c>
      <c r="BV709" s="38"/>
    </row>
    <row r="710" spans="1:74" ht="22.5" customHeight="1">
      <c r="A710" s="46">
        <v>18</v>
      </c>
      <c r="B710" s="46">
        <v>1044</v>
      </c>
      <c r="C710" s="68" t="s">
        <v>861</v>
      </c>
      <c r="D710" s="49">
        <v>2</v>
      </c>
      <c r="E710" s="49" t="str">
        <f t="shared" si="57"/>
        <v>1360MLNP0111</v>
      </c>
      <c r="F710" s="49">
        <v>1360</v>
      </c>
      <c r="G710" s="85" t="s">
        <v>862</v>
      </c>
      <c r="H710" s="77" t="s">
        <v>66</v>
      </c>
      <c r="I710" s="69" t="s">
        <v>561</v>
      </c>
      <c r="J710" s="53"/>
      <c r="K710" s="53"/>
      <c r="L710" s="46"/>
      <c r="M710" s="69"/>
      <c r="N710" s="46"/>
      <c r="O710" s="46">
        <v>1</v>
      </c>
      <c r="P710" s="92"/>
      <c r="Q710" s="92"/>
      <c r="R710" s="69"/>
      <c r="S710" s="70"/>
      <c r="T710" s="70"/>
      <c r="U710" s="70"/>
      <c r="V710" s="70"/>
      <c r="W710" s="70">
        <v>1</v>
      </c>
      <c r="X710" s="70"/>
      <c r="Y710" s="70"/>
      <c r="Z710" s="70"/>
      <c r="AA710" s="70"/>
      <c r="AB710" s="70"/>
      <c r="AC710" s="70"/>
      <c r="AD710" s="70"/>
      <c r="AE710" s="69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92">
        <v>150</v>
      </c>
      <c r="AQ710" s="55">
        <f>VLOOKUP(E710,'[1]LopHocPhan'!C$2:F$1412,4,FALSE)</f>
        <v>2</v>
      </c>
      <c r="AR710" s="55"/>
      <c r="AS710" s="55"/>
      <c r="AT710" s="55"/>
      <c r="AU710" s="93">
        <f t="shared" si="60"/>
        <v>150</v>
      </c>
      <c r="AV710" s="94" t="s">
        <v>330</v>
      </c>
      <c r="AW710" s="55">
        <v>1</v>
      </c>
      <c r="AX710" s="93" t="s">
        <v>363</v>
      </c>
      <c r="AY710" s="72"/>
      <c r="AZ710" s="58" t="s">
        <v>364</v>
      </c>
      <c r="BA710" s="70" t="s">
        <v>119</v>
      </c>
      <c r="BB710" s="70" t="s">
        <v>81</v>
      </c>
      <c r="BC710" s="70"/>
      <c r="BD710" s="70"/>
      <c r="BE710" s="95" t="s">
        <v>115</v>
      </c>
      <c r="BF710" s="70" t="s">
        <v>171</v>
      </c>
      <c r="BG710" s="69"/>
      <c r="BH710" s="70"/>
      <c r="BI710" s="70"/>
      <c r="BJ710" s="70"/>
      <c r="BK710" s="72" t="s">
        <v>571</v>
      </c>
      <c r="BL710" s="72" t="s">
        <v>140</v>
      </c>
      <c r="BM710" s="49">
        <v>28</v>
      </c>
      <c r="BN710" s="60"/>
      <c r="BO710" s="61">
        <v>49</v>
      </c>
      <c r="BP710" s="61"/>
      <c r="BQ710" s="79"/>
      <c r="BR710" s="62"/>
      <c r="BS710" s="74"/>
      <c r="BT710" s="72" t="s">
        <v>328</v>
      </c>
      <c r="BV710" s="38"/>
    </row>
    <row r="711" spans="1:74" ht="22.5" customHeight="1">
      <c r="A711" s="46">
        <v>19</v>
      </c>
      <c r="B711" s="46">
        <v>1072</v>
      </c>
      <c r="C711" s="68" t="s">
        <v>861</v>
      </c>
      <c r="D711" s="49">
        <v>2</v>
      </c>
      <c r="E711" s="49" t="str">
        <f t="shared" si="57"/>
        <v>1361MLNP0111</v>
      </c>
      <c r="F711" s="49">
        <v>1361</v>
      </c>
      <c r="G711" s="85" t="s">
        <v>862</v>
      </c>
      <c r="H711" s="77" t="s">
        <v>66</v>
      </c>
      <c r="I711" s="69" t="s">
        <v>325</v>
      </c>
      <c r="J711" s="53"/>
      <c r="K711" s="53"/>
      <c r="L711" s="46"/>
      <c r="M711" s="69"/>
      <c r="N711" s="46"/>
      <c r="O711" s="46">
        <v>1</v>
      </c>
      <c r="P711" s="92"/>
      <c r="Q711" s="92"/>
      <c r="R711" s="69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>
        <v>1</v>
      </c>
      <c r="AE711" s="69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8">
        <v>120</v>
      </c>
      <c r="AQ711" s="55">
        <f>VLOOKUP(E711,'[1]LopHocPhan'!C$2:F$1412,4,FALSE)</f>
        <v>0</v>
      </c>
      <c r="AR711" s="55"/>
      <c r="AS711" s="55"/>
      <c r="AT711" s="55"/>
      <c r="AU711" s="93">
        <f t="shared" si="60"/>
        <v>120</v>
      </c>
      <c r="AV711" s="94" t="s">
        <v>559</v>
      </c>
      <c r="AW711" s="55">
        <v>4</v>
      </c>
      <c r="AX711" s="93" t="s">
        <v>77</v>
      </c>
      <c r="AY711" s="72"/>
      <c r="AZ711" s="72" t="s">
        <v>103</v>
      </c>
      <c r="BA711" s="70" t="s">
        <v>115</v>
      </c>
      <c r="BB711" s="70" t="s">
        <v>209</v>
      </c>
      <c r="BC711" s="70"/>
      <c r="BD711" s="70"/>
      <c r="BE711" s="70"/>
      <c r="BF711" s="70"/>
      <c r="BG711" s="95" t="s">
        <v>93</v>
      </c>
      <c r="BH711" s="70" t="s">
        <v>118</v>
      </c>
      <c r="BI711" s="70"/>
      <c r="BJ711" s="70"/>
      <c r="BK711" s="72" t="s">
        <v>332</v>
      </c>
      <c r="BL711" s="72" t="s">
        <v>633</v>
      </c>
      <c r="BM711" s="49">
        <v>28</v>
      </c>
      <c r="BN711" s="60"/>
      <c r="BO711" s="61">
        <v>49</v>
      </c>
      <c r="BP711" s="61"/>
      <c r="BQ711" s="79"/>
      <c r="BR711" s="62"/>
      <c r="BS711" s="74"/>
      <c r="BT711" s="72" t="s">
        <v>333</v>
      </c>
      <c r="BV711" s="38"/>
    </row>
    <row r="712" spans="1:74" ht="22.5" customHeight="1">
      <c r="A712" s="46">
        <v>20</v>
      </c>
      <c r="B712" s="46">
        <v>1073</v>
      </c>
      <c r="C712" s="68" t="s">
        <v>861</v>
      </c>
      <c r="D712" s="49">
        <v>2</v>
      </c>
      <c r="E712" s="49" t="str">
        <f t="shared" si="57"/>
        <v>1362MLNP0111</v>
      </c>
      <c r="F712" s="49">
        <v>1362</v>
      </c>
      <c r="G712" s="85" t="s">
        <v>862</v>
      </c>
      <c r="H712" s="77" t="s">
        <v>66</v>
      </c>
      <c r="I712" s="69" t="s">
        <v>325</v>
      </c>
      <c r="J712" s="53"/>
      <c r="K712" s="53"/>
      <c r="L712" s="46"/>
      <c r="M712" s="69"/>
      <c r="N712" s="46"/>
      <c r="O712" s="46">
        <v>1</v>
      </c>
      <c r="P712" s="92"/>
      <c r="Q712" s="92"/>
      <c r="R712" s="69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>
        <v>1</v>
      </c>
      <c r="AE712" s="69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8">
        <v>150</v>
      </c>
      <c r="AQ712" s="55">
        <f>VLOOKUP(E712,'[1]LopHocPhan'!C$2:F$1412,4,FALSE)</f>
        <v>0</v>
      </c>
      <c r="AR712" s="55"/>
      <c r="AS712" s="55"/>
      <c r="AT712" s="55"/>
      <c r="AU712" s="93">
        <f t="shared" si="60"/>
        <v>150</v>
      </c>
      <c r="AV712" s="94" t="s">
        <v>559</v>
      </c>
      <c r="AW712" s="55">
        <v>4</v>
      </c>
      <c r="AX712" s="93" t="s">
        <v>363</v>
      </c>
      <c r="AY712" s="72"/>
      <c r="AZ712" s="58" t="s">
        <v>364</v>
      </c>
      <c r="BA712" s="70" t="s">
        <v>115</v>
      </c>
      <c r="BB712" s="70" t="s">
        <v>402</v>
      </c>
      <c r="BC712" s="70"/>
      <c r="BD712" s="70"/>
      <c r="BE712" s="70"/>
      <c r="BF712" s="70"/>
      <c r="BG712" s="95" t="s">
        <v>93</v>
      </c>
      <c r="BH712" s="70" t="s">
        <v>81</v>
      </c>
      <c r="BI712" s="70"/>
      <c r="BJ712" s="70"/>
      <c r="BK712" s="72" t="s">
        <v>332</v>
      </c>
      <c r="BL712" s="72" t="s">
        <v>633</v>
      </c>
      <c r="BM712" s="49">
        <v>28</v>
      </c>
      <c r="BN712" s="60"/>
      <c r="BO712" s="61">
        <v>49</v>
      </c>
      <c r="BP712" s="61"/>
      <c r="BQ712" s="79"/>
      <c r="BR712" s="62"/>
      <c r="BS712" s="74"/>
      <c r="BT712" s="72" t="s">
        <v>333</v>
      </c>
      <c r="BV712" s="38"/>
    </row>
    <row r="713" spans="1:74" ht="22.5" customHeight="1">
      <c r="A713" s="46">
        <v>21</v>
      </c>
      <c r="B713" s="46">
        <v>1103</v>
      </c>
      <c r="C713" s="68" t="s">
        <v>861</v>
      </c>
      <c r="D713" s="70">
        <v>2</v>
      </c>
      <c r="E713" s="49" t="str">
        <f t="shared" si="57"/>
        <v>1363MLNP0111</v>
      </c>
      <c r="F713" s="49">
        <v>1363</v>
      </c>
      <c r="G713" s="77" t="s">
        <v>862</v>
      </c>
      <c r="H713" s="77" t="s">
        <v>66</v>
      </c>
      <c r="I713" s="69" t="s">
        <v>566</v>
      </c>
      <c r="J713" s="53"/>
      <c r="K713" s="53"/>
      <c r="L713" s="46"/>
      <c r="M713" s="69"/>
      <c r="N713" s="46"/>
      <c r="O713" s="46">
        <v>1</v>
      </c>
      <c r="P713" s="92"/>
      <c r="Q713" s="92"/>
      <c r="R713" s="69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69"/>
      <c r="AF713" s="70">
        <v>1</v>
      </c>
      <c r="AG713" s="70"/>
      <c r="AH713" s="70"/>
      <c r="AI713" s="70"/>
      <c r="AJ713" s="70"/>
      <c r="AK713" s="70"/>
      <c r="AL713" s="70"/>
      <c r="AM713" s="70"/>
      <c r="AN713" s="70"/>
      <c r="AO713" s="70"/>
      <c r="AP713" s="78">
        <v>125</v>
      </c>
      <c r="AQ713" s="55">
        <f>VLOOKUP(E713,'[1]LopHocPhan'!C$2:F$1412,4,FALSE)</f>
        <v>14</v>
      </c>
      <c r="AR713" s="55"/>
      <c r="AS713" s="55"/>
      <c r="AT713" s="55"/>
      <c r="AU713" s="93">
        <f t="shared" si="60"/>
        <v>125</v>
      </c>
      <c r="AV713" s="94" t="s">
        <v>163</v>
      </c>
      <c r="AW713" s="55">
        <v>3</v>
      </c>
      <c r="AX713" s="93" t="s">
        <v>868</v>
      </c>
      <c r="AY713" s="72"/>
      <c r="AZ713" s="72" t="s">
        <v>869</v>
      </c>
      <c r="BA713" s="70"/>
      <c r="BB713" s="70"/>
      <c r="BC713" s="70" t="s">
        <v>119</v>
      </c>
      <c r="BD713" s="55" t="s">
        <v>138</v>
      </c>
      <c r="BE713" s="95" t="s">
        <v>119</v>
      </c>
      <c r="BF713" s="70" t="s">
        <v>72</v>
      </c>
      <c r="BG713" s="70"/>
      <c r="BH713" s="70"/>
      <c r="BI713" s="70"/>
      <c r="BJ713" s="70"/>
      <c r="BK713" s="72" t="s">
        <v>332</v>
      </c>
      <c r="BL713" s="72" t="s">
        <v>865</v>
      </c>
      <c r="BM713" s="49">
        <v>28</v>
      </c>
      <c r="BN713" s="60"/>
      <c r="BO713" s="61">
        <v>49</v>
      </c>
      <c r="BP713" s="61"/>
      <c r="BQ713" s="79"/>
      <c r="BR713" s="62"/>
      <c r="BS713" s="74"/>
      <c r="BT713" s="72" t="s">
        <v>333</v>
      </c>
      <c r="BV713" s="38"/>
    </row>
    <row r="714" spans="1:74" ht="22.5" customHeight="1">
      <c r="A714" s="46">
        <v>22</v>
      </c>
      <c r="B714" s="46">
        <v>1104</v>
      </c>
      <c r="C714" s="68" t="s">
        <v>861</v>
      </c>
      <c r="D714" s="70">
        <v>2</v>
      </c>
      <c r="E714" s="49" t="str">
        <f aca="true" t="shared" si="61" ref="E714:E777">F714&amp;G714</f>
        <v>1364MLNP0111</v>
      </c>
      <c r="F714" s="49">
        <v>1364</v>
      </c>
      <c r="G714" s="77" t="s">
        <v>862</v>
      </c>
      <c r="H714" s="77" t="s">
        <v>66</v>
      </c>
      <c r="I714" s="69" t="s">
        <v>566</v>
      </c>
      <c r="J714" s="53"/>
      <c r="K714" s="53"/>
      <c r="L714" s="46"/>
      <c r="M714" s="69"/>
      <c r="N714" s="46"/>
      <c r="O714" s="46">
        <v>1</v>
      </c>
      <c r="P714" s="92"/>
      <c r="Q714" s="92"/>
      <c r="R714" s="69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69"/>
      <c r="AF714" s="70">
        <v>1</v>
      </c>
      <c r="AG714" s="70"/>
      <c r="AH714" s="70"/>
      <c r="AI714" s="70"/>
      <c r="AJ714" s="70"/>
      <c r="AK714" s="70"/>
      <c r="AL714" s="70"/>
      <c r="AM714" s="70"/>
      <c r="AN714" s="70"/>
      <c r="AO714" s="70"/>
      <c r="AP714" s="78">
        <v>125</v>
      </c>
      <c r="AQ714" s="55">
        <f>VLOOKUP(E714,'[1]LopHocPhan'!C$2:F$1412,4,FALSE)</f>
        <v>1</v>
      </c>
      <c r="AR714" s="55"/>
      <c r="AS714" s="55"/>
      <c r="AT714" s="55"/>
      <c r="AU714" s="93">
        <f t="shared" si="60"/>
        <v>125</v>
      </c>
      <c r="AV714" s="94" t="s">
        <v>163</v>
      </c>
      <c r="AW714" s="55">
        <v>3</v>
      </c>
      <c r="AX714" s="93" t="s">
        <v>870</v>
      </c>
      <c r="AY714" s="72"/>
      <c r="AZ714" s="72" t="s">
        <v>871</v>
      </c>
      <c r="BA714" s="70"/>
      <c r="BB714" s="70"/>
      <c r="BC714" s="70" t="s">
        <v>119</v>
      </c>
      <c r="BD714" s="55" t="s">
        <v>209</v>
      </c>
      <c r="BE714" s="95" t="s">
        <v>119</v>
      </c>
      <c r="BF714" s="70" t="s">
        <v>331</v>
      </c>
      <c r="BG714" s="70"/>
      <c r="BH714" s="70"/>
      <c r="BI714" s="70"/>
      <c r="BJ714" s="70"/>
      <c r="BK714" s="72" t="s">
        <v>332</v>
      </c>
      <c r="BL714" s="72" t="s">
        <v>865</v>
      </c>
      <c r="BM714" s="49">
        <v>28</v>
      </c>
      <c r="BN714" s="60"/>
      <c r="BO714" s="61">
        <v>49</v>
      </c>
      <c r="BP714" s="61"/>
      <c r="BQ714" s="79"/>
      <c r="BR714" s="62"/>
      <c r="BS714" s="74"/>
      <c r="BT714" s="72" t="s">
        <v>333</v>
      </c>
      <c r="BV714" s="38"/>
    </row>
    <row r="715" spans="1:74" ht="22.5" customHeight="1">
      <c r="A715" s="46">
        <v>23</v>
      </c>
      <c r="B715" s="46">
        <v>1117</v>
      </c>
      <c r="C715" s="68" t="s">
        <v>861</v>
      </c>
      <c r="D715" s="49">
        <v>2</v>
      </c>
      <c r="E715" s="49" t="str">
        <f t="shared" si="61"/>
        <v>1365MLNP0111</v>
      </c>
      <c r="F715" s="49">
        <v>1365</v>
      </c>
      <c r="G715" s="85" t="s">
        <v>862</v>
      </c>
      <c r="H715" s="77" t="s">
        <v>66</v>
      </c>
      <c r="I715" s="69" t="s">
        <v>329</v>
      </c>
      <c r="J715" s="53"/>
      <c r="K715" s="53"/>
      <c r="L715" s="46"/>
      <c r="M715" s="69"/>
      <c r="N715" s="46"/>
      <c r="O715" s="46">
        <v>1</v>
      </c>
      <c r="P715" s="92"/>
      <c r="Q715" s="92"/>
      <c r="R715" s="69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69"/>
      <c r="AF715" s="70"/>
      <c r="AG715" s="70">
        <v>1</v>
      </c>
      <c r="AH715" s="70"/>
      <c r="AI715" s="70"/>
      <c r="AJ715" s="70"/>
      <c r="AK715" s="70"/>
      <c r="AL715" s="70"/>
      <c r="AM715" s="70"/>
      <c r="AN715" s="70"/>
      <c r="AO715" s="70"/>
      <c r="AP715" s="78">
        <v>120</v>
      </c>
      <c r="AQ715" s="55">
        <f>VLOOKUP(E715,'[1]LopHocPhan'!C$2:F$1412,4,FALSE)</f>
        <v>7</v>
      </c>
      <c r="AR715" s="55"/>
      <c r="AS715" s="55"/>
      <c r="AT715" s="55"/>
      <c r="AU715" s="93">
        <f t="shared" si="60"/>
        <v>120</v>
      </c>
      <c r="AV715" s="94" t="s">
        <v>330</v>
      </c>
      <c r="AW715" s="55">
        <v>4</v>
      </c>
      <c r="AX715" s="93" t="s">
        <v>534</v>
      </c>
      <c r="AY715" s="72"/>
      <c r="AZ715" s="72" t="s">
        <v>872</v>
      </c>
      <c r="BA715" s="70" t="s">
        <v>119</v>
      </c>
      <c r="BB715" s="70" t="s">
        <v>186</v>
      </c>
      <c r="BC715" s="70"/>
      <c r="BD715" s="70"/>
      <c r="BE715" s="95" t="s">
        <v>93</v>
      </c>
      <c r="BF715" s="70" t="s">
        <v>138</v>
      </c>
      <c r="BG715" s="70"/>
      <c r="BH715" s="70"/>
      <c r="BI715" s="70"/>
      <c r="BJ715" s="70"/>
      <c r="BK715" s="72" t="s">
        <v>477</v>
      </c>
      <c r="BL715" s="72" t="s">
        <v>539</v>
      </c>
      <c r="BM715" s="49">
        <v>28</v>
      </c>
      <c r="BN715" s="60"/>
      <c r="BO715" s="61">
        <v>49</v>
      </c>
      <c r="BP715" s="61"/>
      <c r="BQ715" s="79"/>
      <c r="BR715" s="62"/>
      <c r="BS715" s="74"/>
      <c r="BT715" s="72" t="s">
        <v>328</v>
      </c>
      <c r="BV715" s="38"/>
    </row>
    <row r="716" spans="1:74" ht="22.5" customHeight="1">
      <c r="A716" s="46">
        <v>24</v>
      </c>
      <c r="B716" s="46">
        <v>1118</v>
      </c>
      <c r="C716" s="68" t="s">
        <v>861</v>
      </c>
      <c r="D716" s="49">
        <v>2</v>
      </c>
      <c r="E716" s="49" t="str">
        <f t="shared" si="61"/>
        <v>1366MLNP0111</v>
      </c>
      <c r="F716" s="49">
        <v>1366</v>
      </c>
      <c r="G716" s="85" t="s">
        <v>862</v>
      </c>
      <c r="H716" s="77" t="s">
        <v>66</v>
      </c>
      <c r="I716" s="69" t="s">
        <v>329</v>
      </c>
      <c r="J716" s="53"/>
      <c r="K716" s="53"/>
      <c r="L716" s="46"/>
      <c r="M716" s="69"/>
      <c r="N716" s="46"/>
      <c r="O716" s="46">
        <v>1</v>
      </c>
      <c r="P716" s="92"/>
      <c r="Q716" s="92"/>
      <c r="R716" s="69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69"/>
      <c r="AF716" s="70"/>
      <c r="AG716" s="70">
        <v>1</v>
      </c>
      <c r="AH716" s="70"/>
      <c r="AI716" s="70"/>
      <c r="AJ716" s="70"/>
      <c r="AK716" s="70"/>
      <c r="AL716" s="70"/>
      <c r="AM716" s="70"/>
      <c r="AN716" s="70"/>
      <c r="AO716" s="70"/>
      <c r="AP716" s="92">
        <v>150</v>
      </c>
      <c r="AQ716" s="55">
        <f>VLOOKUP(E716,'[1]LopHocPhan'!C$2:F$1412,4,FALSE)</f>
        <v>1</v>
      </c>
      <c r="AR716" s="55"/>
      <c r="AS716" s="55"/>
      <c r="AT716" s="55"/>
      <c r="AU716" s="93">
        <f t="shared" si="60"/>
        <v>150</v>
      </c>
      <c r="AV716" s="94" t="s">
        <v>330</v>
      </c>
      <c r="AW716" s="55">
        <v>4</v>
      </c>
      <c r="AX716" s="93" t="s">
        <v>873</v>
      </c>
      <c r="AY716" s="72"/>
      <c r="AZ716" s="58" t="s">
        <v>874</v>
      </c>
      <c r="BA716" s="70" t="s">
        <v>119</v>
      </c>
      <c r="BB716" s="70" t="s">
        <v>402</v>
      </c>
      <c r="BC716" s="70"/>
      <c r="BD716" s="70"/>
      <c r="BE716" s="95" t="s">
        <v>93</v>
      </c>
      <c r="BF716" s="70" t="s">
        <v>402</v>
      </c>
      <c r="BG716" s="70"/>
      <c r="BH716" s="70"/>
      <c r="BI716" s="70"/>
      <c r="BJ716" s="70"/>
      <c r="BK716" s="72" t="s">
        <v>477</v>
      </c>
      <c r="BL716" s="72" t="s">
        <v>539</v>
      </c>
      <c r="BM716" s="49">
        <v>28</v>
      </c>
      <c r="BN716" s="60"/>
      <c r="BO716" s="61">
        <v>49</v>
      </c>
      <c r="BP716" s="61"/>
      <c r="BQ716" s="79"/>
      <c r="BR716" s="62"/>
      <c r="BS716" s="74"/>
      <c r="BT716" s="72" t="s">
        <v>328</v>
      </c>
      <c r="BV716" s="38"/>
    </row>
    <row r="717" spans="1:74" ht="22.5" customHeight="1">
      <c r="A717" s="46">
        <v>25</v>
      </c>
      <c r="B717" s="46">
        <v>1142</v>
      </c>
      <c r="C717" s="68" t="s">
        <v>861</v>
      </c>
      <c r="D717" s="49">
        <v>2</v>
      </c>
      <c r="E717" s="49" t="str">
        <f t="shared" si="61"/>
        <v>1367MLNP0111</v>
      </c>
      <c r="F717" s="49">
        <v>1367</v>
      </c>
      <c r="G717" s="85" t="s">
        <v>862</v>
      </c>
      <c r="H717" s="77" t="s">
        <v>66</v>
      </c>
      <c r="I717" s="69" t="s">
        <v>568</v>
      </c>
      <c r="J717" s="53"/>
      <c r="K717" s="53"/>
      <c r="L717" s="46"/>
      <c r="M717" s="69"/>
      <c r="N717" s="46"/>
      <c r="O717" s="46">
        <v>1</v>
      </c>
      <c r="P717" s="92"/>
      <c r="Q717" s="92"/>
      <c r="R717" s="69"/>
      <c r="S717" s="109"/>
      <c r="T717" s="109"/>
      <c r="U717" s="109"/>
      <c r="V717" s="109"/>
      <c r="W717" s="109"/>
      <c r="X717" s="109"/>
      <c r="Y717" s="109"/>
      <c r="Z717" s="109">
        <v>1</v>
      </c>
      <c r="AA717" s="109"/>
      <c r="AB717" s="109"/>
      <c r="AC717" s="109"/>
      <c r="AD717" s="109"/>
      <c r="AE717" s="109"/>
      <c r="AF717" s="109"/>
      <c r="AG717" s="109"/>
      <c r="AH717" s="70"/>
      <c r="AI717" s="70"/>
      <c r="AJ717" s="70"/>
      <c r="AK717" s="70"/>
      <c r="AL717" s="70"/>
      <c r="AM717" s="70"/>
      <c r="AN717" s="70"/>
      <c r="AO717" s="70"/>
      <c r="AP717" s="78">
        <v>125</v>
      </c>
      <c r="AQ717" s="55">
        <f>VLOOKUP(E717,'[1]LopHocPhan'!C$2:F$1412,4,FALSE)</f>
        <v>5</v>
      </c>
      <c r="AR717" s="55"/>
      <c r="AS717" s="55"/>
      <c r="AT717" s="55"/>
      <c r="AU717" s="93">
        <f t="shared" si="60"/>
        <v>125</v>
      </c>
      <c r="AV717" s="94" t="s">
        <v>559</v>
      </c>
      <c r="AW717" s="55">
        <v>1</v>
      </c>
      <c r="AX717" s="93" t="s">
        <v>97</v>
      </c>
      <c r="AY717" s="112"/>
      <c r="AZ717" s="72" t="s">
        <v>875</v>
      </c>
      <c r="BA717" s="109"/>
      <c r="BB717" s="55"/>
      <c r="BC717" s="55" t="s">
        <v>119</v>
      </c>
      <c r="BD717" s="55" t="s">
        <v>137</v>
      </c>
      <c r="BE717" s="109"/>
      <c r="BF717" s="55"/>
      <c r="BG717" s="122" t="s">
        <v>115</v>
      </c>
      <c r="BH717" s="55" t="s">
        <v>134</v>
      </c>
      <c r="BI717" s="109"/>
      <c r="BJ717" s="55"/>
      <c r="BK717" s="112" t="s">
        <v>326</v>
      </c>
      <c r="BL717" s="112" t="s">
        <v>84</v>
      </c>
      <c r="BM717" s="49">
        <v>28</v>
      </c>
      <c r="BN717" s="60" t="s">
        <v>321</v>
      </c>
      <c r="BO717" s="61">
        <v>49</v>
      </c>
      <c r="BP717" s="61"/>
      <c r="BQ717" s="79"/>
      <c r="BR717" s="62"/>
      <c r="BS717" s="74"/>
      <c r="BT717" s="72" t="s">
        <v>328</v>
      </c>
      <c r="BV717" s="38"/>
    </row>
    <row r="718" spans="1:74" ht="22.5" customHeight="1">
      <c r="A718" s="46">
        <v>26</v>
      </c>
      <c r="B718" s="46">
        <v>1143</v>
      </c>
      <c r="C718" s="68" t="s">
        <v>861</v>
      </c>
      <c r="D718" s="49">
        <v>2</v>
      </c>
      <c r="E718" s="49" t="str">
        <f t="shared" si="61"/>
        <v>1368MLNP0111</v>
      </c>
      <c r="F718" s="49">
        <v>1368</v>
      </c>
      <c r="G718" s="85" t="s">
        <v>862</v>
      </c>
      <c r="H718" s="77" t="s">
        <v>66</v>
      </c>
      <c r="I718" s="69" t="s">
        <v>568</v>
      </c>
      <c r="J718" s="53"/>
      <c r="K718" s="53"/>
      <c r="L718" s="46"/>
      <c r="M718" s="69"/>
      <c r="N718" s="46"/>
      <c r="O718" s="46">
        <v>1</v>
      </c>
      <c r="P718" s="92"/>
      <c r="Q718" s="92"/>
      <c r="R718" s="69"/>
      <c r="S718" s="109"/>
      <c r="T718" s="109"/>
      <c r="U718" s="109"/>
      <c r="V718" s="109"/>
      <c r="W718" s="109"/>
      <c r="X718" s="109"/>
      <c r="Y718" s="109"/>
      <c r="Z718" s="109">
        <v>1</v>
      </c>
      <c r="AA718" s="109"/>
      <c r="AB718" s="109"/>
      <c r="AC718" s="109"/>
      <c r="AD718" s="109"/>
      <c r="AE718" s="109"/>
      <c r="AF718" s="109"/>
      <c r="AG718" s="109"/>
      <c r="AH718" s="70"/>
      <c r="AI718" s="70"/>
      <c r="AJ718" s="70"/>
      <c r="AK718" s="70"/>
      <c r="AL718" s="70"/>
      <c r="AM718" s="70"/>
      <c r="AN718" s="70"/>
      <c r="AO718" s="70"/>
      <c r="AP718" s="78">
        <v>125</v>
      </c>
      <c r="AQ718" s="55">
        <f>VLOOKUP(E718,'[1]LopHocPhan'!C$2:F$1412,4,FALSE)</f>
        <v>1</v>
      </c>
      <c r="AR718" s="55"/>
      <c r="AS718" s="55"/>
      <c r="AT718" s="55"/>
      <c r="AU718" s="93">
        <f t="shared" si="60"/>
        <v>125</v>
      </c>
      <c r="AV718" s="94" t="s">
        <v>559</v>
      </c>
      <c r="AW718" s="55">
        <v>1</v>
      </c>
      <c r="AX718" s="93" t="s">
        <v>876</v>
      </c>
      <c r="AY718" s="112"/>
      <c r="AZ718" s="72" t="s">
        <v>877</v>
      </c>
      <c r="BA718" s="109"/>
      <c r="BB718" s="55"/>
      <c r="BC718" s="55" t="s">
        <v>119</v>
      </c>
      <c r="BD718" s="55" t="s">
        <v>82</v>
      </c>
      <c r="BE718" s="109"/>
      <c r="BF718" s="55"/>
      <c r="BG718" s="122" t="s">
        <v>115</v>
      </c>
      <c r="BH718" s="55" t="s">
        <v>137</v>
      </c>
      <c r="BI718" s="109"/>
      <c r="BJ718" s="55"/>
      <c r="BK718" s="112" t="s">
        <v>326</v>
      </c>
      <c r="BL718" s="112" t="s">
        <v>84</v>
      </c>
      <c r="BM718" s="49">
        <v>28</v>
      </c>
      <c r="BN718" s="60" t="s">
        <v>321</v>
      </c>
      <c r="BO718" s="61">
        <v>49</v>
      </c>
      <c r="BP718" s="61"/>
      <c r="BQ718" s="79"/>
      <c r="BR718" s="62"/>
      <c r="BS718" s="74"/>
      <c r="BT718" s="72" t="s">
        <v>328</v>
      </c>
      <c r="BV718" s="38"/>
    </row>
    <row r="719" spans="1:74" ht="22.5" customHeight="1">
      <c r="A719" s="46">
        <v>27</v>
      </c>
      <c r="B719" s="46">
        <v>1154</v>
      </c>
      <c r="C719" s="68" t="s">
        <v>861</v>
      </c>
      <c r="D719" s="49">
        <v>2</v>
      </c>
      <c r="E719" s="49" t="str">
        <f t="shared" si="61"/>
        <v>1369MLNP0111</v>
      </c>
      <c r="F719" s="49">
        <v>1369</v>
      </c>
      <c r="G719" s="85" t="s">
        <v>862</v>
      </c>
      <c r="H719" s="77" t="s">
        <v>66</v>
      </c>
      <c r="I719" s="69" t="s">
        <v>570</v>
      </c>
      <c r="J719" s="53"/>
      <c r="K719" s="53"/>
      <c r="L719" s="46"/>
      <c r="M719" s="69"/>
      <c r="N719" s="46"/>
      <c r="O719" s="46">
        <v>1</v>
      </c>
      <c r="P719" s="92"/>
      <c r="Q719" s="92"/>
      <c r="R719" s="69"/>
      <c r="S719" s="70"/>
      <c r="T719" s="70"/>
      <c r="U719" s="70"/>
      <c r="V719" s="70"/>
      <c r="W719" s="70"/>
      <c r="X719" s="70"/>
      <c r="Y719" s="70"/>
      <c r="Z719" s="70"/>
      <c r="AA719" s="70">
        <v>1</v>
      </c>
      <c r="AB719" s="70"/>
      <c r="AC719" s="70"/>
      <c r="AD719" s="70"/>
      <c r="AE719" s="69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8">
        <v>125</v>
      </c>
      <c r="AQ719" s="55">
        <f>VLOOKUP(E719,'[1]LopHocPhan'!C$2:F$1412,4,FALSE)</f>
        <v>0</v>
      </c>
      <c r="AR719" s="55"/>
      <c r="AS719" s="55"/>
      <c r="AT719" s="55"/>
      <c r="AU719" s="93">
        <f t="shared" si="60"/>
        <v>125</v>
      </c>
      <c r="AV719" s="94" t="s">
        <v>878</v>
      </c>
      <c r="AW719" s="55">
        <v>1</v>
      </c>
      <c r="AX719" s="93" t="s">
        <v>97</v>
      </c>
      <c r="AY719" s="72"/>
      <c r="AZ719" s="72" t="s">
        <v>875</v>
      </c>
      <c r="BA719" s="95" t="s">
        <v>115</v>
      </c>
      <c r="BB719" s="70" t="s">
        <v>134</v>
      </c>
      <c r="BC719" s="70"/>
      <c r="BD719" s="70"/>
      <c r="BE719" s="69"/>
      <c r="BF719" s="70"/>
      <c r="BG719" s="70" t="s">
        <v>115</v>
      </c>
      <c r="BH719" s="70" t="s">
        <v>79</v>
      </c>
      <c r="BI719" s="70"/>
      <c r="BJ719" s="70"/>
      <c r="BK719" s="72" t="s">
        <v>551</v>
      </c>
      <c r="BL719" s="72" t="s">
        <v>552</v>
      </c>
      <c r="BM719" s="49">
        <v>28</v>
      </c>
      <c r="BN719" s="60"/>
      <c r="BO719" s="61">
        <v>49</v>
      </c>
      <c r="BP719" s="61"/>
      <c r="BQ719" s="79"/>
      <c r="BR719" s="62"/>
      <c r="BS719" s="74"/>
      <c r="BT719" s="72" t="s">
        <v>328</v>
      </c>
      <c r="BV719" s="38"/>
    </row>
    <row r="720" spans="1:74" ht="22.5" customHeight="1">
      <c r="A720" s="46">
        <v>28</v>
      </c>
      <c r="B720" s="46">
        <v>1155</v>
      </c>
      <c r="C720" s="68" t="s">
        <v>861</v>
      </c>
      <c r="D720" s="49">
        <v>2</v>
      </c>
      <c r="E720" s="49" t="str">
        <f t="shared" si="61"/>
        <v>1370MLNP0111</v>
      </c>
      <c r="F720" s="49">
        <v>1370</v>
      </c>
      <c r="G720" s="85" t="s">
        <v>862</v>
      </c>
      <c r="H720" s="77" t="s">
        <v>66</v>
      </c>
      <c r="I720" s="69" t="s">
        <v>570</v>
      </c>
      <c r="J720" s="53"/>
      <c r="K720" s="53"/>
      <c r="L720" s="46"/>
      <c r="M720" s="69"/>
      <c r="N720" s="46"/>
      <c r="O720" s="46">
        <v>1</v>
      </c>
      <c r="P720" s="92"/>
      <c r="Q720" s="92"/>
      <c r="R720" s="69"/>
      <c r="S720" s="70"/>
      <c r="T720" s="70"/>
      <c r="U720" s="70"/>
      <c r="V720" s="70"/>
      <c r="W720" s="70"/>
      <c r="X720" s="70"/>
      <c r="Y720" s="70"/>
      <c r="Z720" s="70"/>
      <c r="AA720" s="70">
        <v>1</v>
      </c>
      <c r="AB720" s="70"/>
      <c r="AC720" s="70"/>
      <c r="AD720" s="70"/>
      <c r="AE720" s="69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8">
        <v>125</v>
      </c>
      <c r="AQ720" s="55">
        <f>VLOOKUP(E720,'[1]LopHocPhan'!C$2:F$1412,4,FALSE)</f>
        <v>0</v>
      </c>
      <c r="AR720" s="55"/>
      <c r="AS720" s="55"/>
      <c r="AT720" s="55"/>
      <c r="AU720" s="93">
        <f t="shared" si="60"/>
        <v>125</v>
      </c>
      <c r="AV720" s="94" t="s">
        <v>878</v>
      </c>
      <c r="AW720" s="55">
        <v>1</v>
      </c>
      <c r="AX720" s="93" t="s">
        <v>876</v>
      </c>
      <c r="AY720" s="72"/>
      <c r="AZ720" s="72" t="s">
        <v>877</v>
      </c>
      <c r="BA720" s="95" t="s">
        <v>115</v>
      </c>
      <c r="BB720" s="70" t="s">
        <v>137</v>
      </c>
      <c r="BC720" s="70"/>
      <c r="BD720" s="70"/>
      <c r="BE720" s="69"/>
      <c r="BF720" s="70"/>
      <c r="BG720" s="70" t="s">
        <v>115</v>
      </c>
      <c r="BH720" s="70" t="s">
        <v>208</v>
      </c>
      <c r="BI720" s="70"/>
      <c r="BJ720" s="70"/>
      <c r="BK720" s="72" t="s">
        <v>326</v>
      </c>
      <c r="BL720" s="72" t="s">
        <v>183</v>
      </c>
      <c r="BM720" s="49">
        <v>28</v>
      </c>
      <c r="BN720" s="60"/>
      <c r="BO720" s="61">
        <v>49</v>
      </c>
      <c r="BP720" s="61"/>
      <c r="BQ720" s="79"/>
      <c r="BR720" s="62"/>
      <c r="BS720" s="74"/>
      <c r="BT720" s="72" t="s">
        <v>328</v>
      </c>
      <c r="BV720" s="38"/>
    </row>
    <row r="721" spans="1:74" ht="22.5" customHeight="1">
      <c r="A721" s="46">
        <v>29</v>
      </c>
      <c r="B721" s="46">
        <v>1180</v>
      </c>
      <c r="C721" s="68" t="s">
        <v>861</v>
      </c>
      <c r="D721" s="49">
        <v>2</v>
      </c>
      <c r="E721" s="49" t="str">
        <f t="shared" si="61"/>
        <v>1371MLNP0111</v>
      </c>
      <c r="F721" s="49">
        <v>1371</v>
      </c>
      <c r="G721" s="85" t="s">
        <v>862</v>
      </c>
      <c r="H721" s="77" t="s">
        <v>66</v>
      </c>
      <c r="I721" s="69" t="s">
        <v>879</v>
      </c>
      <c r="J721" s="53"/>
      <c r="K721" s="53"/>
      <c r="L721" s="46"/>
      <c r="M721" s="69"/>
      <c r="N721" s="46"/>
      <c r="O721" s="46">
        <v>1</v>
      </c>
      <c r="P721" s="92"/>
      <c r="Q721" s="92"/>
      <c r="R721" s="69"/>
      <c r="S721" s="70"/>
      <c r="T721" s="70"/>
      <c r="U721" s="70"/>
      <c r="V721" s="70">
        <v>1</v>
      </c>
      <c r="W721" s="70"/>
      <c r="X721" s="70"/>
      <c r="Y721" s="70"/>
      <c r="Z721" s="70"/>
      <c r="AA721" s="70"/>
      <c r="AB721" s="70"/>
      <c r="AC721" s="70"/>
      <c r="AD721" s="70"/>
      <c r="AE721" s="69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8">
        <v>125</v>
      </c>
      <c r="AQ721" s="55">
        <f>VLOOKUP(E721,'[1]LopHocPhan'!C$2:F$1412,4,FALSE)</f>
        <v>12</v>
      </c>
      <c r="AR721" s="55"/>
      <c r="AS721" s="55"/>
      <c r="AT721" s="55"/>
      <c r="AU721" s="93">
        <f t="shared" si="60"/>
        <v>125</v>
      </c>
      <c r="AV721" s="94" t="s">
        <v>330</v>
      </c>
      <c r="AW721" s="55">
        <v>3</v>
      </c>
      <c r="AX721" s="93" t="s">
        <v>97</v>
      </c>
      <c r="AY721" s="72"/>
      <c r="AZ721" s="72" t="s">
        <v>875</v>
      </c>
      <c r="BA721" s="70"/>
      <c r="BB721" s="70"/>
      <c r="BC721" s="70"/>
      <c r="BD721" s="70"/>
      <c r="BE721" s="95" t="s">
        <v>119</v>
      </c>
      <c r="BF721" s="70" t="s">
        <v>402</v>
      </c>
      <c r="BG721" s="70" t="s">
        <v>115</v>
      </c>
      <c r="BH721" s="70" t="s">
        <v>134</v>
      </c>
      <c r="BI721" s="70"/>
      <c r="BJ721" s="70"/>
      <c r="BK721" s="72" t="s">
        <v>332</v>
      </c>
      <c r="BL721" s="72" t="s">
        <v>634</v>
      </c>
      <c r="BM721" s="49">
        <v>28</v>
      </c>
      <c r="BN721" s="60"/>
      <c r="BO721" s="61">
        <v>49</v>
      </c>
      <c r="BP721" s="61"/>
      <c r="BQ721" s="79"/>
      <c r="BR721" s="62"/>
      <c r="BS721" s="74"/>
      <c r="BT721" s="72" t="s">
        <v>333</v>
      </c>
      <c r="BV721" s="38"/>
    </row>
    <row r="722" spans="1:74" ht="22.5" customHeight="1">
      <c r="A722" s="46">
        <v>30</v>
      </c>
      <c r="B722" s="46">
        <v>1181</v>
      </c>
      <c r="C722" s="68" t="s">
        <v>861</v>
      </c>
      <c r="D722" s="49">
        <v>2</v>
      </c>
      <c r="E722" s="49" t="str">
        <f t="shared" si="61"/>
        <v>1372MLNP0111</v>
      </c>
      <c r="F722" s="49">
        <v>1372</v>
      </c>
      <c r="G722" s="85" t="s">
        <v>862</v>
      </c>
      <c r="H722" s="77" t="s">
        <v>66</v>
      </c>
      <c r="I722" s="69" t="s">
        <v>879</v>
      </c>
      <c r="J722" s="53"/>
      <c r="K722" s="53"/>
      <c r="L722" s="46"/>
      <c r="M722" s="69"/>
      <c r="N722" s="46"/>
      <c r="O722" s="46">
        <v>1</v>
      </c>
      <c r="P722" s="92"/>
      <c r="Q722" s="92"/>
      <c r="R722" s="69"/>
      <c r="S722" s="70"/>
      <c r="T722" s="70"/>
      <c r="U722" s="70"/>
      <c r="V722" s="70">
        <v>1</v>
      </c>
      <c r="W722" s="70"/>
      <c r="X722" s="70"/>
      <c r="Y722" s="70"/>
      <c r="Z722" s="70"/>
      <c r="AA722" s="70"/>
      <c r="AB722" s="70"/>
      <c r="AC722" s="70"/>
      <c r="AD722" s="70"/>
      <c r="AE722" s="69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8">
        <v>125</v>
      </c>
      <c r="AQ722" s="55">
        <f>VLOOKUP(E722,'[1]LopHocPhan'!C$2:F$1412,4,FALSE)</f>
        <v>0</v>
      </c>
      <c r="AR722" s="55"/>
      <c r="AS722" s="55"/>
      <c r="AT722" s="55"/>
      <c r="AU722" s="93">
        <f t="shared" si="60"/>
        <v>125</v>
      </c>
      <c r="AV722" s="94" t="s">
        <v>330</v>
      </c>
      <c r="AW722" s="55">
        <v>3</v>
      </c>
      <c r="AX722" s="93" t="s">
        <v>876</v>
      </c>
      <c r="AY722" s="72"/>
      <c r="AZ722" s="72" t="s">
        <v>877</v>
      </c>
      <c r="BA722" s="70"/>
      <c r="BB722" s="70"/>
      <c r="BC722" s="70"/>
      <c r="BD722" s="70"/>
      <c r="BE722" s="95" t="s">
        <v>119</v>
      </c>
      <c r="BF722" s="70" t="s">
        <v>208</v>
      </c>
      <c r="BG722" s="70" t="s">
        <v>115</v>
      </c>
      <c r="BH722" s="70" t="s">
        <v>137</v>
      </c>
      <c r="BI722" s="70"/>
      <c r="BJ722" s="70"/>
      <c r="BK722" s="72" t="s">
        <v>332</v>
      </c>
      <c r="BL722" s="72" t="s">
        <v>634</v>
      </c>
      <c r="BM722" s="49">
        <v>28</v>
      </c>
      <c r="BN722" s="60"/>
      <c r="BO722" s="61">
        <v>49</v>
      </c>
      <c r="BP722" s="61"/>
      <c r="BQ722" s="79"/>
      <c r="BR722" s="62"/>
      <c r="BS722" s="74"/>
      <c r="BT722" s="72" t="s">
        <v>333</v>
      </c>
      <c r="BV722" s="38"/>
    </row>
    <row r="723" spans="1:74" ht="22.5" customHeight="1">
      <c r="A723" s="46">
        <v>31</v>
      </c>
      <c r="B723" s="46">
        <v>1195</v>
      </c>
      <c r="C723" s="68" t="s">
        <v>861</v>
      </c>
      <c r="D723" s="49">
        <v>2</v>
      </c>
      <c r="E723" s="49" t="str">
        <f t="shared" si="61"/>
        <v>1373MLNP0111</v>
      </c>
      <c r="F723" s="49">
        <v>1373</v>
      </c>
      <c r="G723" s="85" t="s">
        <v>862</v>
      </c>
      <c r="H723" s="77" t="s">
        <v>66</v>
      </c>
      <c r="I723" s="69" t="s">
        <v>572</v>
      </c>
      <c r="J723" s="53"/>
      <c r="K723" s="53"/>
      <c r="L723" s="46"/>
      <c r="M723" s="69"/>
      <c r="N723" s="46"/>
      <c r="O723" s="46">
        <v>1</v>
      </c>
      <c r="P723" s="92"/>
      <c r="Q723" s="92"/>
      <c r="R723" s="69"/>
      <c r="S723" s="69"/>
      <c r="T723" s="69"/>
      <c r="U723" s="69"/>
      <c r="V723" s="69"/>
      <c r="W723" s="69"/>
      <c r="X723" s="69">
        <v>1</v>
      </c>
      <c r="Y723" s="69"/>
      <c r="Z723" s="69"/>
      <c r="AA723" s="69"/>
      <c r="AB723" s="69"/>
      <c r="AC723" s="69"/>
      <c r="AD723" s="69"/>
      <c r="AE723" s="69"/>
      <c r="AF723" s="69"/>
      <c r="AG723" s="69"/>
      <c r="AH723" s="70"/>
      <c r="AI723" s="70"/>
      <c r="AJ723" s="70"/>
      <c r="AK723" s="70"/>
      <c r="AL723" s="70"/>
      <c r="AM723" s="70"/>
      <c r="AN723" s="70"/>
      <c r="AO723" s="70"/>
      <c r="AP723" s="78">
        <v>120</v>
      </c>
      <c r="AQ723" s="55">
        <f>VLOOKUP(E723,'[1]LopHocPhan'!C$2:F$1412,4,FALSE)</f>
        <v>3</v>
      </c>
      <c r="AR723" s="55"/>
      <c r="AS723" s="55"/>
      <c r="AT723" s="55"/>
      <c r="AU723" s="93">
        <f t="shared" si="60"/>
        <v>120</v>
      </c>
      <c r="AV723" s="94" t="s">
        <v>136</v>
      </c>
      <c r="AW723" s="55">
        <v>3</v>
      </c>
      <c r="AX723" s="93" t="s">
        <v>220</v>
      </c>
      <c r="AY723" s="107"/>
      <c r="AZ723" s="72" t="s">
        <v>316</v>
      </c>
      <c r="BA723" s="114" t="s">
        <v>119</v>
      </c>
      <c r="BB723" s="77" t="s">
        <v>174</v>
      </c>
      <c r="BC723" s="69"/>
      <c r="BD723" s="77"/>
      <c r="BE723" s="69"/>
      <c r="BF723" s="77"/>
      <c r="BG723" s="69" t="s">
        <v>115</v>
      </c>
      <c r="BH723" s="77" t="s">
        <v>208</v>
      </c>
      <c r="BI723" s="69"/>
      <c r="BJ723" s="77"/>
      <c r="BK723" s="107" t="s">
        <v>332</v>
      </c>
      <c r="BL723" s="107" t="s">
        <v>634</v>
      </c>
      <c r="BM723" s="49">
        <v>28</v>
      </c>
      <c r="BN723" s="60"/>
      <c r="BO723" s="61">
        <v>49</v>
      </c>
      <c r="BP723" s="61"/>
      <c r="BQ723" s="79"/>
      <c r="BR723" s="62"/>
      <c r="BS723" s="74"/>
      <c r="BT723" s="72" t="s">
        <v>333</v>
      </c>
      <c r="BV723" s="38"/>
    </row>
    <row r="724" spans="1:74" ht="22.5" customHeight="1">
      <c r="A724" s="46">
        <v>32</v>
      </c>
      <c r="B724" s="46">
        <v>1196</v>
      </c>
      <c r="C724" s="68" t="s">
        <v>861</v>
      </c>
      <c r="D724" s="49">
        <v>2</v>
      </c>
      <c r="E724" s="49" t="str">
        <f t="shared" si="61"/>
        <v>1374MLNP0111</v>
      </c>
      <c r="F724" s="49">
        <v>1374</v>
      </c>
      <c r="G724" s="85" t="s">
        <v>862</v>
      </c>
      <c r="H724" s="77" t="s">
        <v>66</v>
      </c>
      <c r="I724" s="69" t="s">
        <v>572</v>
      </c>
      <c r="J724" s="53"/>
      <c r="K724" s="53"/>
      <c r="L724" s="46"/>
      <c r="M724" s="69"/>
      <c r="N724" s="46"/>
      <c r="O724" s="46">
        <v>1</v>
      </c>
      <c r="P724" s="92"/>
      <c r="Q724" s="92"/>
      <c r="R724" s="69"/>
      <c r="S724" s="69"/>
      <c r="T724" s="69"/>
      <c r="U724" s="69"/>
      <c r="V724" s="69"/>
      <c r="W724" s="69"/>
      <c r="X724" s="69">
        <v>1</v>
      </c>
      <c r="Y724" s="69"/>
      <c r="Z724" s="69"/>
      <c r="AA724" s="69"/>
      <c r="AB724" s="69"/>
      <c r="AC724" s="69"/>
      <c r="AD724" s="69"/>
      <c r="AE724" s="69"/>
      <c r="AF724" s="69"/>
      <c r="AG724" s="69"/>
      <c r="AH724" s="70"/>
      <c r="AI724" s="70"/>
      <c r="AJ724" s="70"/>
      <c r="AK724" s="70"/>
      <c r="AL724" s="70"/>
      <c r="AM724" s="70"/>
      <c r="AN724" s="70"/>
      <c r="AO724" s="70"/>
      <c r="AP724" s="92">
        <v>150</v>
      </c>
      <c r="AQ724" s="55">
        <f>VLOOKUP(E724,'[1]LopHocPhan'!C$2:F$1412,4,FALSE)</f>
        <v>1</v>
      </c>
      <c r="AR724" s="55"/>
      <c r="AS724" s="55"/>
      <c r="AT724" s="55"/>
      <c r="AU724" s="93">
        <f t="shared" si="60"/>
        <v>150</v>
      </c>
      <c r="AV724" s="94" t="s">
        <v>136</v>
      </c>
      <c r="AW724" s="55">
        <v>3</v>
      </c>
      <c r="AX724" s="93" t="s">
        <v>612</v>
      </c>
      <c r="AY724" s="107"/>
      <c r="AZ724" s="58" t="s">
        <v>880</v>
      </c>
      <c r="BA724" s="114" t="s">
        <v>119</v>
      </c>
      <c r="BB724" s="77" t="s">
        <v>158</v>
      </c>
      <c r="BC724" s="69"/>
      <c r="BD724" s="77"/>
      <c r="BE724" s="69"/>
      <c r="BF724" s="77"/>
      <c r="BG724" s="69"/>
      <c r="BH724" s="77"/>
      <c r="BI724" s="69" t="s">
        <v>115</v>
      </c>
      <c r="BJ724" s="77" t="s">
        <v>81</v>
      </c>
      <c r="BK724" s="107" t="s">
        <v>332</v>
      </c>
      <c r="BL724" s="107" t="s">
        <v>634</v>
      </c>
      <c r="BM724" s="49">
        <v>28</v>
      </c>
      <c r="BN724" s="60"/>
      <c r="BO724" s="61">
        <v>49</v>
      </c>
      <c r="BP724" s="61"/>
      <c r="BQ724" s="79"/>
      <c r="BR724" s="62"/>
      <c r="BS724" s="74"/>
      <c r="BT724" s="72" t="s">
        <v>333</v>
      </c>
      <c r="BV724" s="38"/>
    </row>
    <row r="725" spans="1:74" ht="22.5" customHeight="1">
      <c r="A725" s="46">
        <v>33</v>
      </c>
      <c r="B725" s="46">
        <v>1210</v>
      </c>
      <c r="C725" s="68" t="s">
        <v>861</v>
      </c>
      <c r="D725" s="49">
        <v>2</v>
      </c>
      <c r="E725" s="49" t="str">
        <f t="shared" si="61"/>
        <v>1375MLNP0111</v>
      </c>
      <c r="F725" s="49">
        <v>1375</v>
      </c>
      <c r="G725" s="85" t="s">
        <v>862</v>
      </c>
      <c r="H725" s="77" t="s">
        <v>66</v>
      </c>
      <c r="I725" s="69" t="s">
        <v>881</v>
      </c>
      <c r="J725" s="53"/>
      <c r="K725" s="53"/>
      <c r="L725" s="46"/>
      <c r="M725" s="69"/>
      <c r="N725" s="46"/>
      <c r="O725" s="46">
        <v>1</v>
      </c>
      <c r="P725" s="92"/>
      <c r="Q725" s="92"/>
      <c r="R725" s="69"/>
      <c r="S725" s="69"/>
      <c r="T725" s="69"/>
      <c r="U725" s="69"/>
      <c r="V725" s="69"/>
      <c r="W725" s="69"/>
      <c r="X725" s="69"/>
      <c r="Y725" s="69">
        <v>1</v>
      </c>
      <c r="Z725" s="69"/>
      <c r="AA725" s="69"/>
      <c r="AB725" s="69"/>
      <c r="AC725" s="69"/>
      <c r="AD725" s="69"/>
      <c r="AE725" s="69"/>
      <c r="AF725" s="69"/>
      <c r="AG725" s="69"/>
      <c r="AH725" s="70"/>
      <c r="AI725" s="70"/>
      <c r="AJ725" s="70"/>
      <c r="AK725" s="70"/>
      <c r="AL725" s="70"/>
      <c r="AM725" s="70"/>
      <c r="AN725" s="70"/>
      <c r="AO725" s="70"/>
      <c r="AP725" s="78">
        <v>125</v>
      </c>
      <c r="AQ725" s="55">
        <f>VLOOKUP(E725,'[1]LopHocPhan'!C$2:F$1412,4,FALSE)</f>
        <v>0</v>
      </c>
      <c r="AR725" s="55"/>
      <c r="AS725" s="55"/>
      <c r="AT725" s="55"/>
      <c r="AU725" s="93">
        <f t="shared" si="60"/>
        <v>125</v>
      </c>
      <c r="AV725" s="94" t="s">
        <v>136</v>
      </c>
      <c r="AW725" s="55">
        <v>1</v>
      </c>
      <c r="AX725" s="93" t="s">
        <v>882</v>
      </c>
      <c r="AY725" s="107"/>
      <c r="AZ725" s="72" t="s">
        <v>883</v>
      </c>
      <c r="BA725" s="95" t="s">
        <v>115</v>
      </c>
      <c r="BB725" s="77" t="s">
        <v>118</v>
      </c>
      <c r="BC725" s="69"/>
      <c r="BD725" s="77"/>
      <c r="BE725" s="70" t="s">
        <v>115</v>
      </c>
      <c r="BF725" s="77" t="s">
        <v>138</v>
      </c>
      <c r="BG725" s="69"/>
      <c r="BH725" s="77"/>
      <c r="BI725" s="69"/>
      <c r="BJ725" s="77"/>
      <c r="BK725" s="107" t="s">
        <v>332</v>
      </c>
      <c r="BL725" s="107" t="s">
        <v>634</v>
      </c>
      <c r="BM725" s="49">
        <v>28</v>
      </c>
      <c r="BN725" s="60"/>
      <c r="BO725" s="61">
        <v>49</v>
      </c>
      <c r="BP725" s="61"/>
      <c r="BQ725" s="79"/>
      <c r="BR725" s="62"/>
      <c r="BS725" s="74"/>
      <c r="BT725" s="72" t="s">
        <v>333</v>
      </c>
      <c r="BV725" s="38"/>
    </row>
    <row r="726" spans="1:74" ht="22.5" customHeight="1">
      <c r="A726" s="46">
        <v>34</v>
      </c>
      <c r="B726" s="46">
        <v>1211</v>
      </c>
      <c r="C726" s="68" t="s">
        <v>861</v>
      </c>
      <c r="D726" s="49">
        <v>2</v>
      </c>
      <c r="E726" s="49" t="str">
        <f t="shared" si="61"/>
        <v>1376MLNP0111</v>
      </c>
      <c r="F726" s="49">
        <v>1376</v>
      </c>
      <c r="G726" s="85" t="s">
        <v>862</v>
      </c>
      <c r="H726" s="77" t="s">
        <v>66</v>
      </c>
      <c r="I726" s="69" t="s">
        <v>881</v>
      </c>
      <c r="J726" s="53"/>
      <c r="K726" s="53"/>
      <c r="L726" s="46"/>
      <c r="M726" s="69"/>
      <c r="N726" s="46"/>
      <c r="O726" s="46">
        <v>1</v>
      </c>
      <c r="P726" s="92"/>
      <c r="Q726" s="92"/>
      <c r="R726" s="69"/>
      <c r="S726" s="69"/>
      <c r="T726" s="69"/>
      <c r="U726" s="69"/>
      <c r="V726" s="69"/>
      <c r="W726" s="69"/>
      <c r="X726" s="69"/>
      <c r="Y726" s="69">
        <v>1</v>
      </c>
      <c r="Z726" s="69"/>
      <c r="AA726" s="69"/>
      <c r="AB726" s="69"/>
      <c r="AC726" s="69"/>
      <c r="AD726" s="69"/>
      <c r="AE726" s="69"/>
      <c r="AF726" s="69"/>
      <c r="AG726" s="69"/>
      <c r="AH726" s="70"/>
      <c r="AI726" s="70"/>
      <c r="AJ726" s="70"/>
      <c r="AK726" s="70"/>
      <c r="AL726" s="70"/>
      <c r="AM726" s="70"/>
      <c r="AN726" s="70"/>
      <c r="AO726" s="70"/>
      <c r="AP726" s="78">
        <v>125</v>
      </c>
      <c r="AQ726" s="55">
        <f>VLOOKUP(E726,'[1]LopHocPhan'!C$2:F$1412,4,FALSE)</f>
        <v>0</v>
      </c>
      <c r="AR726" s="55"/>
      <c r="AS726" s="55"/>
      <c r="AT726" s="55"/>
      <c r="AU726" s="93">
        <f t="shared" si="60"/>
        <v>125</v>
      </c>
      <c r="AV726" s="94" t="s">
        <v>136</v>
      </c>
      <c r="AW726" s="55">
        <v>1</v>
      </c>
      <c r="AX726" s="93" t="s">
        <v>870</v>
      </c>
      <c r="AY726" s="107"/>
      <c r="AZ726" s="72" t="s">
        <v>871</v>
      </c>
      <c r="BA726" s="95" t="s">
        <v>115</v>
      </c>
      <c r="BB726" s="77" t="s">
        <v>174</v>
      </c>
      <c r="BC726" s="69"/>
      <c r="BD726" s="77"/>
      <c r="BE726" s="70" t="s">
        <v>115</v>
      </c>
      <c r="BF726" s="77" t="s">
        <v>209</v>
      </c>
      <c r="BG726" s="69"/>
      <c r="BH726" s="77"/>
      <c r="BI726" s="69"/>
      <c r="BJ726" s="77"/>
      <c r="BK726" s="107" t="s">
        <v>332</v>
      </c>
      <c r="BL726" s="107" t="s">
        <v>634</v>
      </c>
      <c r="BM726" s="49">
        <v>28</v>
      </c>
      <c r="BN726" s="60"/>
      <c r="BO726" s="61">
        <v>49</v>
      </c>
      <c r="BP726" s="61"/>
      <c r="BQ726" s="79"/>
      <c r="BR726" s="62"/>
      <c r="BS726" s="74"/>
      <c r="BT726" s="72" t="s">
        <v>333</v>
      </c>
      <c r="BV726" s="38"/>
    </row>
    <row r="727" spans="1:74" ht="22.5" customHeight="1">
      <c r="A727" s="46">
        <v>35</v>
      </c>
      <c r="B727" s="46">
        <v>1216</v>
      </c>
      <c r="C727" s="68" t="s">
        <v>884</v>
      </c>
      <c r="D727" s="49">
        <v>2</v>
      </c>
      <c r="E727" s="49" t="str">
        <f t="shared" si="61"/>
        <v>1351MLNP0911</v>
      </c>
      <c r="F727" s="77">
        <v>1351</v>
      </c>
      <c r="G727" s="85" t="s">
        <v>885</v>
      </c>
      <c r="H727" s="77" t="s">
        <v>66</v>
      </c>
      <c r="I727" s="69" t="s">
        <v>881</v>
      </c>
      <c r="J727" s="53"/>
      <c r="K727" s="53"/>
      <c r="L727" s="46"/>
      <c r="M727" s="69"/>
      <c r="N727" s="46"/>
      <c r="O727" s="46">
        <v>1</v>
      </c>
      <c r="P727" s="92"/>
      <c r="Q727" s="92"/>
      <c r="R727" s="69"/>
      <c r="S727" s="69"/>
      <c r="T727" s="69"/>
      <c r="U727" s="69"/>
      <c r="V727" s="69"/>
      <c r="W727" s="69"/>
      <c r="X727" s="69"/>
      <c r="Y727" s="69">
        <v>1</v>
      </c>
      <c r="Z727" s="69"/>
      <c r="AA727" s="69"/>
      <c r="AB727" s="69"/>
      <c r="AC727" s="69"/>
      <c r="AD727" s="69"/>
      <c r="AE727" s="69"/>
      <c r="AF727" s="69"/>
      <c r="AG727" s="69"/>
      <c r="AH727" s="70"/>
      <c r="AI727" s="70"/>
      <c r="AJ727" s="70"/>
      <c r="AK727" s="70"/>
      <c r="AL727" s="70"/>
      <c r="AM727" s="70"/>
      <c r="AN727" s="70"/>
      <c r="AO727" s="70"/>
      <c r="AP727" s="78">
        <v>125</v>
      </c>
      <c r="AQ727" s="55">
        <f>VLOOKUP(E727,'[1]LopHocPhan'!C$2:F$1412,4,FALSE)</f>
        <v>3</v>
      </c>
      <c r="AR727" s="55"/>
      <c r="AS727" s="55"/>
      <c r="AT727" s="55"/>
      <c r="AU727" s="93">
        <f t="shared" si="60"/>
        <v>125</v>
      </c>
      <c r="AV727" s="94" t="s">
        <v>175</v>
      </c>
      <c r="AW727" s="55">
        <v>3</v>
      </c>
      <c r="AX727" s="93" t="s">
        <v>882</v>
      </c>
      <c r="AY727" s="107"/>
      <c r="AZ727" s="72" t="s">
        <v>883</v>
      </c>
      <c r="BA727" s="69"/>
      <c r="BB727" s="77"/>
      <c r="BC727" s="123" t="s">
        <v>119</v>
      </c>
      <c r="BD727" s="77" t="s">
        <v>134</v>
      </c>
      <c r="BE727" s="69" t="s">
        <v>119</v>
      </c>
      <c r="BF727" s="77" t="s">
        <v>138</v>
      </c>
      <c r="BG727" s="69"/>
      <c r="BH727" s="77"/>
      <c r="BI727" s="69"/>
      <c r="BJ727" s="77"/>
      <c r="BK727" s="107" t="s">
        <v>326</v>
      </c>
      <c r="BL727" s="107" t="s">
        <v>552</v>
      </c>
      <c r="BM727" s="49">
        <v>28</v>
      </c>
      <c r="BN727" s="60"/>
      <c r="BO727" s="61">
        <v>49</v>
      </c>
      <c r="BP727" s="61"/>
      <c r="BQ727" s="79"/>
      <c r="BR727" s="62"/>
      <c r="BS727" s="74"/>
      <c r="BT727" s="107" t="s">
        <v>328</v>
      </c>
      <c r="BV727" s="38"/>
    </row>
    <row r="728" spans="1:74" ht="22.5" customHeight="1">
      <c r="A728" s="46">
        <v>36</v>
      </c>
      <c r="B728" s="46">
        <v>1217</v>
      </c>
      <c r="C728" s="68" t="s">
        <v>884</v>
      </c>
      <c r="D728" s="49">
        <v>2</v>
      </c>
      <c r="E728" s="49" t="str">
        <f t="shared" si="61"/>
        <v>1352MLNP0911</v>
      </c>
      <c r="F728" s="77">
        <v>1352</v>
      </c>
      <c r="G728" s="85" t="s">
        <v>885</v>
      </c>
      <c r="H728" s="77" t="s">
        <v>66</v>
      </c>
      <c r="I728" s="69" t="s">
        <v>881</v>
      </c>
      <c r="J728" s="53"/>
      <c r="K728" s="53"/>
      <c r="L728" s="46"/>
      <c r="M728" s="69"/>
      <c r="N728" s="46"/>
      <c r="O728" s="46">
        <v>1</v>
      </c>
      <c r="P728" s="92"/>
      <c r="Q728" s="92"/>
      <c r="R728" s="69"/>
      <c r="S728" s="69"/>
      <c r="T728" s="69"/>
      <c r="U728" s="69"/>
      <c r="V728" s="69"/>
      <c r="W728" s="69"/>
      <c r="X728" s="69"/>
      <c r="Y728" s="69">
        <v>1</v>
      </c>
      <c r="Z728" s="69"/>
      <c r="AA728" s="69"/>
      <c r="AB728" s="69"/>
      <c r="AC728" s="69"/>
      <c r="AD728" s="69"/>
      <c r="AE728" s="69"/>
      <c r="AF728" s="69"/>
      <c r="AG728" s="69"/>
      <c r="AH728" s="70"/>
      <c r="AI728" s="70"/>
      <c r="AJ728" s="70"/>
      <c r="AK728" s="70"/>
      <c r="AL728" s="70"/>
      <c r="AM728" s="70"/>
      <c r="AN728" s="70"/>
      <c r="AO728" s="70"/>
      <c r="AP728" s="78">
        <v>125</v>
      </c>
      <c r="AQ728" s="55">
        <f>VLOOKUP(E728,'[1]LopHocPhan'!C$2:F$1412,4,FALSE)</f>
        <v>0</v>
      </c>
      <c r="AR728" s="55"/>
      <c r="AS728" s="55"/>
      <c r="AT728" s="55"/>
      <c r="AU728" s="93">
        <f t="shared" si="60"/>
        <v>125</v>
      </c>
      <c r="AV728" s="94" t="s">
        <v>175</v>
      </c>
      <c r="AW728" s="55">
        <v>3</v>
      </c>
      <c r="AX728" s="93" t="s">
        <v>870</v>
      </c>
      <c r="AY728" s="107"/>
      <c r="AZ728" s="72" t="s">
        <v>871</v>
      </c>
      <c r="BA728" s="69"/>
      <c r="BB728" s="77"/>
      <c r="BC728" s="123" t="s">
        <v>119</v>
      </c>
      <c r="BD728" s="77" t="s">
        <v>171</v>
      </c>
      <c r="BE728" s="69" t="s">
        <v>119</v>
      </c>
      <c r="BF728" s="77" t="s">
        <v>209</v>
      </c>
      <c r="BG728" s="69"/>
      <c r="BH728" s="77"/>
      <c r="BI728" s="69"/>
      <c r="BJ728" s="77"/>
      <c r="BK728" s="107" t="s">
        <v>326</v>
      </c>
      <c r="BL728" s="107" t="s">
        <v>552</v>
      </c>
      <c r="BM728" s="49">
        <v>28</v>
      </c>
      <c r="BN728" s="60"/>
      <c r="BO728" s="61">
        <v>49</v>
      </c>
      <c r="BP728" s="61"/>
      <c r="BQ728" s="79"/>
      <c r="BR728" s="62"/>
      <c r="BS728" s="74"/>
      <c r="BT728" s="107" t="s">
        <v>328</v>
      </c>
      <c r="BV728" s="38"/>
    </row>
    <row r="729" spans="1:75" ht="22.5" customHeight="1">
      <c r="A729" s="46">
        <v>1</v>
      </c>
      <c r="B729" s="46">
        <v>457</v>
      </c>
      <c r="C729" s="68" t="s">
        <v>886</v>
      </c>
      <c r="D729" s="49">
        <v>3</v>
      </c>
      <c r="E729" s="49" t="str">
        <f t="shared" si="61"/>
        <v>1351RLCP0111</v>
      </c>
      <c r="F729" s="76">
        <v>1351</v>
      </c>
      <c r="G729" s="69" t="s">
        <v>887</v>
      </c>
      <c r="H729" s="77" t="s">
        <v>111</v>
      </c>
      <c r="I729" s="69" t="s">
        <v>443</v>
      </c>
      <c r="J729" s="53"/>
      <c r="K729" s="53"/>
      <c r="L729" s="46"/>
      <c r="M729" s="69">
        <v>1</v>
      </c>
      <c r="N729" s="46"/>
      <c r="O729" s="46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>
        <v>1</v>
      </c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>
        <v>121</v>
      </c>
      <c r="AQ729" s="55">
        <f>VLOOKUP(E729,'[1]LopHocPhan'!C$2:F$1412,4,FALSE)</f>
        <v>121</v>
      </c>
      <c r="AR729" s="56">
        <f aca="true" t="shared" si="62" ref="AR729:AR737">AP729-AQ729</f>
        <v>0</v>
      </c>
      <c r="AS729" s="55"/>
      <c r="AT729" s="55"/>
      <c r="AU729" s="55">
        <f>AQ729</f>
        <v>121</v>
      </c>
      <c r="AV729" s="71" t="s">
        <v>175</v>
      </c>
      <c r="AW729" s="55">
        <v>1</v>
      </c>
      <c r="AX729" s="55" t="s">
        <v>863</v>
      </c>
      <c r="AY729" s="58"/>
      <c r="AZ729" s="72" t="s">
        <v>888</v>
      </c>
      <c r="BA729" s="69"/>
      <c r="BB729" s="77"/>
      <c r="BC729" s="69" t="s">
        <v>115</v>
      </c>
      <c r="BD729" s="70" t="s">
        <v>125</v>
      </c>
      <c r="BE729" s="70"/>
      <c r="BF729" s="70"/>
      <c r="BG729" s="70"/>
      <c r="BH729" s="70"/>
      <c r="BI729" s="70"/>
      <c r="BJ729" s="70"/>
      <c r="BK729" s="72" t="s">
        <v>73</v>
      </c>
      <c r="BL729" s="58" t="s">
        <v>87</v>
      </c>
      <c r="BM729" s="49">
        <v>29</v>
      </c>
      <c r="BN729" s="60"/>
      <c r="BO729" s="36">
        <v>47</v>
      </c>
      <c r="BP729" s="61"/>
      <c r="BQ729" s="62"/>
      <c r="BR729" s="62"/>
      <c r="BS729" s="74"/>
      <c r="BT729" s="72" t="s">
        <v>105</v>
      </c>
      <c r="BW729" s="38"/>
    </row>
    <row r="730" spans="1:75" ht="22.5" customHeight="1">
      <c r="A730" s="46">
        <v>2</v>
      </c>
      <c r="B730" s="46">
        <v>458</v>
      </c>
      <c r="C730" s="68" t="s">
        <v>886</v>
      </c>
      <c r="D730" s="49">
        <v>3</v>
      </c>
      <c r="E730" s="49" t="str">
        <f t="shared" si="61"/>
        <v>1352RLCP0111</v>
      </c>
      <c r="F730" s="76">
        <v>1352</v>
      </c>
      <c r="G730" s="69" t="s">
        <v>887</v>
      </c>
      <c r="H730" s="77" t="s">
        <v>111</v>
      </c>
      <c r="I730" s="69" t="s">
        <v>443</v>
      </c>
      <c r="J730" s="53"/>
      <c r="K730" s="53"/>
      <c r="L730" s="46"/>
      <c r="M730" s="69">
        <v>1</v>
      </c>
      <c r="N730" s="46"/>
      <c r="O730" s="46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>
        <v>1</v>
      </c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>
        <v>121</v>
      </c>
      <c r="AQ730" s="55">
        <f>VLOOKUP(E730,'[1]LopHocPhan'!C$2:F$1412,4,FALSE)</f>
        <v>121</v>
      </c>
      <c r="AR730" s="56">
        <f t="shared" si="62"/>
        <v>0</v>
      </c>
      <c r="AS730" s="55"/>
      <c r="AT730" s="55"/>
      <c r="AU730" s="55">
        <f>AQ730</f>
        <v>121</v>
      </c>
      <c r="AV730" s="71" t="s">
        <v>175</v>
      </c>
      <c r="AW730" s="55">
        <v>1</v>
      </c>
      <c r="AX730" s="55" t="s">
        <v>866</v>
      </c>
      <c r="AY730" s="58"/>
      <c r="AZ730" s="72" t="s">
        <v>889</v>
      </c>
      <c r="BA730" s="69"/>
      <c r="BB730" s="77"/>
      <c r="BC730" s="69" t="s">
        <v>115</v>
      </c>
      <c r="BD730" s="70" t="s">
        <v>86</v>
      </c>
      <c r="BE730" s="70"/>
      <c r="BF730" s="70"/>
      <c r="BG730" s="70"/>
      <c r="BH730" s="70"/>
      <c r="BI730" s="70"/>
      <c r="BJ730" s="70"/>
      <c r="BK730" s="72" t="s">
        <v>73</v>
      </c>
      <c r="BL730" s="58" t="s">
        <v>87</v>
      </c>
      <c r="BM730" s="49">
        <v>29</v>
      </c>
      <c r="BN730" s="60"/>
      <c r="BO730" s="36">
        <v>47</v>
      </c>
      <c r="BP730" s="61"/>
      <c r="BQ730" s="62"/>
      <c r="BR730" s="62"/>
      <c r="BS730" s="74"/>
      <c r="BT730" s="72" t="s">
        <v>105</v>
      </c>
      <c r="BW730" s="38"/>
    </row>
    <row r="731" spans="1:74" ht="22.5" customHeight="1">
      <c r="A731" s="46">
        <v>3</v>
      </c>
      <c r="B731" s="46">
        <v>470</v>
      </c>
      <c r="C731" s="68" t="s">
        <v>886</v>
      </c>
      <c r="D731" s="49">
        <v>3</v>
      </c>
      <c r="E731" s="49" t="str">
        <f t="shared" si="61"/>
        <v>1353RLCP0111</v>
      </c>
      <c r="F731" s="76">
        <v>1353</v>
      </c>
      <c r="G731" s="69" t="s">
        <v>887</v>
      </c>
      <c r="H731" s="77" t="s">
        <v>111</v>
      </c>
      <c r="I731" s="69" t="s">
        <v>890</v>
      </c>
      <c r="J731" s="53"/>
      <c r="K731" s="53"/>
      <c r="L731" s="46"/>
      <c r="M731" s="69">
        <v>1</v>
      </c>
      <c r="N731" s="46"/>
      <c r="O731" s="46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>
        <v>1</v>
      </c>
      <c r="AD731" s="69"/>
      <c r="AE731" s="69">
        <v>1</v>
      </c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>
        <v>125</v>
      </c>
      <c r="AQ731" s="55">
        <f>VLOOKUP(E731,'[1]LopHocPhan'!C$2:F$1412,4,FALSE)</f>
        <v>125</v>
      </c>
      <c r="AR731" s="56">
        <f t="shared" si="62"/>
        <v>0</v>
      </c>
      <c r="AS731" s="55" t="s">
        <v>850</v>
      </c>
      <c r="AT731" s="55"/>
      <c r="AU731" s="55">
        <v>120</v>
      </c>
      <c r="AV731" s="71" t="s">
        <v>166</v>
      </c>
      <c r="AW731" s="55">
        <v>1</v>
      </c>
      <c r="AX731" s="55" t="s">
        <v>150</v>
      </c>
      <c r="AY731" s="72"/>
      <c r="AZ731" s="72" t="s">
        <v>455</v>
      </c>
      <c r="BA731" s="69"/>
      <c r="BB731" s="77"/>
      <c r="BC731" s="69"/>
      <c r="BD731" s="70"/>
      <c r="BE731" s="70"/>
      <c r="BF731" s="70"/>
      <c r="BG731" s="70" t="s">
        <v>115</v>
      </c>
      <c r="BH731" s="70" t="s">
        <v>94</v>
      </c>
      <c r="BI731" s="70"/>
      <c r="BJ731" s="70"/>
      <c r="BK731" s="72" t="s">
        <v>73</v>
      </c>
      <c r="BL731" s="72" t="s">
        <v>74</v>
      </c>
      <c r="BM731" s="49">
        <v>29</v>
      </c>
      <c r="BN731" s="60"/>
      <c r="BO731" s="36">
        <v>47</v>
      </c>
      <c r="BP731" s="61"/>
      <c r="BQ731" s="62"/>
      <c r="BR731" s="62"/>
      <c r="BS731" s="63"/>
      <c r="BT731" s="72" t="s">
        <v>105</v>
      </c>
      <c r="BV731" s="38"/>
    </row>
    <row r="732" spans="1:74" ht="22.5" customHeight="1">
      <c r="A732" s="46">
        <v>4</v>
      </c>
      <c r="B732" s="46">
        <v>471</v>
      </c>
      <c r="C732" s="68" t="s">
        <v>886</v>
      </c>
      <c r="D732" s="49">
        <v>3</v>
      </c>
      <c r="E732" s="49" t="str">
        <f t="shared" si="61"/>
        <v>1354RLCP0111</v>
      </c>
      <c r="F732" s="76">
        <v>1354</v>
      </c>
      <c r="G732" s="69" t="s">
        <v>887</v>
      </c>
      <c r="H732" s="77" t="s">
        <v>111</v>
      </c>
      <c r="I732" s="69" t="s">
        <v>890</v>
      </c>
      <c r="J732" s="53"/>
      <c r="K732" s="53"/>
      <c r="L732" s="46"/>
      <c r="M732" s="69">
        <v>1</v>
      </c>
      <c r="N732" s="46"/>
      <c r="O732" s="46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>
        <v>1</v>
      </c>
      <c r="AD732" s="69"/>
      <c r="AE732" s="69">
        <v>1</v>
      </c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>
        <v>125</v>
      </c>
      <c r="AQ732" s="55">
        <f>VLOOKUP(E732,'[1]LopHocPhan'!C$2:F$1412,4,FALSE)</f>
        <v>125</v>
      </c>
      <c r="AR732" s="56">
        <f t="shared" si="62"/>
        <v>0</v>
      </c>
      <c r="AS732" s="55" t="s">
        <v>891</v>
      </c>
      <c r="AT732" s="55"/>
      <c r="AU732" s="55">
        <v>130</v>
      </c>
      <c r="AV732" s="71" t="s">
        <v>166</v>
      </c>
      <c r="AW732" s="55">
        <v>1</v>
      </c>
      <c r="AX732" s="55" t="s">
        <v>873</v>
      </c>
      <c r="AY732" s="72"/>
      <c r="AZ732" s="72" t="s">
        <v>892</v>
      </c>
      <c r="BA732" s="69"/>
      <c r="BB732" s="77"/>
      <c r="BC732" s="69"/>
      <c r="BD732" s="70"/>
      <c r="BE732" s="70"/>
      <c r="BF732" s="70"/>
      <c r="BG732" s="70" t="s">
        <v>115</v>
      </c>
      <c r="BH732" s="70" t="s">
        <v>81</v>
      </c>
      <c r="BI732" s="70"/>
      <c r="BJ732" s="70"/>
      <c r="BK732" s="72" t="s">
        <v>73</v>
      </c>
      <c r="BL732" s="72" t="s">
        <v>74</v>
      </c>
      <c r="BM732" s="49">
        <v>29</v>
      </c>
      <c r="BN732" s="60"/>
      <c r="BO732" s="36">
        <v>47</v>
      </c>
      <c r="BP732" s="61"/>
      <c r="BQ732" s="62"/>
      <c r="BR732" s="62"/>
      <c r="BS732" s="63"/>
      <c r="BT732" s="72" t="s">
        <v>105</v>
      </c>
      <c r="BV732" s="38"/>
    </row>
    <row r="733" spans="1:72" ht="22.5" customHeight="1">
      <c r="A733" s="46">
        <v>5</v>
      </c>
      <c r="B733" s="46">
        <v>509</v>
      </c>
      <c r="C733" s="68" t="s">
        <v>886</v>
      </c>
      <c r="D733" s="49">
        <v>3</v>
      </c>
      <c r="E733" s="49" t="str">
        <f t="shared" si="61"/>
        <v>1355RLCP0111</v>
      </c>
      <c r="F733" s="76">
        <v>1355</v>
      </c>
      <c r="G733" s="69" t="s">
        <v>887</v>
      </c>
      <c r="H733" s="77" t="s">
        <v>111</v>
      </c>
      <c r="I733" s="70" t="s">
        <v>702</v>
      </c>
      <c r="J733" s="53"/>
      <c r="K733" s="53"/>
      <c r="L733" s="46"/>
      <c r="M733" s="69">
        <v>1</v>
      </c>
      <c r="N733" s="46"/>
      <c r="O733" s="46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69"/>
      <c r="AF733" s="70"/>
      <c r="AG733" s="70">
        <v>1</v>
      </c>
      <c r="AH733" s="70"/>
      <c r="AI733" s="70"/>
      <c r="AJ733" s="70"/>
      <c r="AK733" s="70"/>
      <c r="AL733" s="70"/>
      <c r="AM733" s="70"/>
      <c r="AN733" s="70"/>
      <c r="AO733" s="70"/>
      <c r="AP733" s="69">
        <v>122</v>
      </c>
      <c r="AQ733" s="55">
        <f>VLOOKUP(E733,'[1]LopHocPhan'!C$2:F$1412,4,FALSE)</f>
        <v>122</v>
      </c>
      <c r="AR733" s="56">
        <f t="shared" si="62"/>
        <v>0</v>
      </c>
      <c r="AS733" s="55"/>
      <c r="AT733" s="55"/>
      <c r="AU733" s="55">
        <f>AQ733</f>
        <v>122</v>
      </c>
      <c r="AV733" s="71" t="s">
        <v>123</v>
      </c>
      <c r="AW733" s="55">
        <v>3</v>
      </c>
      <c r="AX733" s="55" t="s">
        <v>863</v>
      </c>
      <c r="AY733" s="72"/>
      <c r="AZ733" s="58" t="s">
        <v>893</v>
      </c>
      <c r="BA733" s="70"/>
      <c r="BB733" s="70"/>
      <c r="BC733" s="70"/>
      <c r="BD733" s="70"/>
      <c r="BE733" s="70" t="s">
        <v>119</v>
      </c>
      <c r="BF733" s="70" t="s">
        <v>94</v>
      </c>
      <c r="BG733" s="70"/>
      <c r="BH733" s="70"/>
      <c r="BI733" s="70"/>
      <c r="BJ733" s="70"/>
      <c r="BK733" s="72" t="s">
        <v>73</v>
      </c>
      <c r="BL733" s="72" t="s">
        <v>74</v>
      </c>
      <c r="BM733" s="49">
        <v>29</v>
      </c>
      <c r="BN733" s="60"/>
      <c r="BO733" s="36">
        <v>47</v>
      </c>
      <c r="BP733" s="61"/>
      <c r="BQ733" s="62"/>
      <c r="BR733" s="62"/>
      <c r="BS733" s="63"/>
      <c r="BT733" s="72" t="s">
        <v>105</v>
      </c>
    </row>
    <row r="734" spans="1:72" ht="22.5" customHeight="1">
      <c r="A734" s="46">
        <v>6</v>
      </c>
      <c r="B734" s="46">
        <v>510</v>
      </c>
      <c r="C734" s="68" t="s">
        <v>886</v>
      </c>
      <c r="D734" s="49">
        <v>3</v>
      </c>
      <c r="E734" s="49" t="str">
        <f t="shared" si="61"/>
        <v>1356RLCP0111</v>
      </c>
      <c r="F734" s="76">
        <v>1356</v>
      </c>
      <c r="G734" s="69" t="s">
        <v>887</v>
      </c>
      <c r="H734" s="77" t="s">
        <v>111</v>
      </c>
      <c r="I734" s="70" t="s">
        <v>702</v>
      </c>
      <c r="J734" s="53"/>
      <c r="K734" s="53"/>
      <c r="L734" s="46"/>
      <c r="M734" s="69">
        <v>1</v>
      </c>
      <c r="N734" s="46"/>
      <c r="O734" s="46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69"/>
      <c r="AF734" s="70"/>
      <c r="AG734" s="70">
        <v>1</v>
      </c>
      <c r="AH734" s="70"/>
      <c r="AI734" s="70"/>
      <c r="AJ734" s="70"/>
      <c r="AK734" s="70"/>
      <c r="AL734" s="70"/>
      <c r="AM734" s="70"/>
      <c r="AN734" s="70"/>
      <c r="AO734" s="70"/>
      <c r="AP734" s="69">
        <v>122</v>
      </c>
      <c r="AQ734" s="55">
        <f>VLOOKUP(E734,'[1]LopHocPhan'!C$2:F$1412,4,FALSE)</f>
        <v>119</v>
      </c>
      <c r="AR734" s="56">
        <f t="shared" si="62"/>
        <v>3</v>
      </c>
      <c r="AS734" s="55"/>
      <c r="AT734" s="55"/>
      <c r="AU734" s="55">
        <f>AQ734</f>
        <v>119</v>
      </c>
      <c r="AV734" s="71" t="s">
        <v>123</v>
      </c>
      <c r="AW734" s="55">
        <v>3</v>
      </c>
      <c r="AX734" s="55" t="s">
        <v>866</v>
      </c>
      <c r="AY734" s="72"/>
      <c r="AZ734" s="72" t="s">
        <v>894</v>
      </c>
      <c r="BA734" s="70"/>
      <c r="BB734" s="70"/>
      <c r="BC734" s="70"/>
      <c r="BD734" s="70"/>
      <c r="BE734" s="70" t="s">
        <v>119</v>
      </c>
      <c r="BF734" s="70" t="s">
        <v>99</v>
      </c>
      <c r="BG734" s="70"/>
      <c r="BH734" s="70"/>
      <c r="BI734" s="70"/>
      <c r="BJ734" s="70"/>
      <c r="BK734" s="72" t="s">
        <v>73</v>
      </c>
      <c r="BL734" s="72" t="s">
        <v>74</v>
      </c>
      <c r="BM734" s="49">
        <v>29</v>
      </c>
      <c r="BN734" s="60"/>
      <c r="BO734" s="36">
        <v>47</v>
      </c>
      <c r="BP734" s="61"/>
      <c r="BQ734" s="62"/>
      <c r="BR734" s="62"/>
      <c r="BS734" s="63"/>
      <c r="BT734" s="72" t="s">
        <v>105</v>
      </c>
    </row>
    <row r="735" spans="1:72" ht="22.5" customHeight="1">
      <c r="A735" s="46">
        <v>7</v>
      </c>
      <c r="B735" s="46">
        <v>539</v>
      </c>
      <c r="C735" s="68" t="s">
        <v>886</v>
      </c>
      <c r="D735" s="49">
        <v>3</v>
      </c>
      <c r="E735" s="49" t="str">
        <f t="shared" si="61"/>
        <v>1357RLCP0111</v>
      </c>
      <c r="F735" s="76">
        <v>1357</v>
      </c>
      <c r="G735" s="69" t="s">
        <v>887</v>
      </c>
      <c r="H735" s="49" t="s">
        <v>111</v>
      </c>
      <c r="I735" s="69" t="s">
        <v>895</v>
      </c>
      <c r="J735" s="53"/>
      <c r="K735" s="53"/>
      <c r="L735" s="46"/>
      <c r="M735" s="69">
        <v>1</v>
      </c>
      <c r="N735" s="46"/>
      <c r="O735" s="46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>
        <v>1</v>
      </c>
      <c r="AD735" s="70"/>
      <c r="AE735" s="69">
        <v>1</v>
      </c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>
        <v>120</v>
      </c>
      <c r="AQ735" s="55">
        <f>VLOOKUP(E735,'[1]LopHocPhan'!C$2:F$1412,4,FALSE)</f>
        <v>118</v>
      </c>
      <c r="AR735" s="56">
        <f t="shared" si="62"/>
        <v>2</v>
      </c>
      <c r="AS735" s="55"/>
      <c r="AT735" s="55"/>
      <c r="AU735" s="55">
        <f>AQ735</f>
        <v>118</v>
      </c>
      <c r="AV735" s="71" t="s">
        <v>175</v>
      </c>
      <c r="AW735" s="55">
        <v>3</v>
      </c>
      <c r="AX735" s="55" t="s">
        <v>863</v>
      </c>
      <c r="AY735" s="58"/>
      <c r="AZ735" s="72" t="s">
        <v>896</v>
      </c>
      <c r="BA735" s="70"/>
      <c r="BB735" s="70"/>
      <c r="BC735" s="70" t="s">
        <v>119</v>
      </c>
      <c r="BD735" s="70" t="s">
        <v>104</v>
      </c>
      <c r="BE735" s="70"/>
      <c r="BF735" s="70"/>
      <c r="BG735" s="70"/>
      <c r="BH735" s="70"/>
      <c r="BI735" s="70"/>
      <c r="BJ735" s="70"/>
      <c r="BK735" s="72" t="s">
        <v>73</v>
      </c>
      <c r="BL735" s="58" t="s">
        <v>87</v>
      </c>
      <c r="BM735" s="49">
        <v>29</v>
      </c>
      <c r="BN735" s="60"/>
      <c r="BO735" s="36">
        <v>47</v>
      </c>
      <c r="BP735" s="61"/>
      <c r="BQ735" s="62"/>
      <c r="BR735" s="62"/>
      <c r="BS735" s="74"/>
      <c r="BT735" s="72" t="s">
        <v>105</v>
      </c>
    </row>
    <row r="736" spans="1:72" ht="22.5" customHeight="1">
      <c r="A736" s="46">
        <v>8</v>
      </c>
      <c r="B736" s="46">
        <v>540</v>
      </c>
      <c r="C736" s="68" t="s">
        <v>886</v>
      </c>
      <c r="D736" s="49">
        <v>3</v>
      </c>
      <c r="E736" s="49" t="str">
        <f t="shared" si="61"/>
        <v>1358RLCP0111</v>
      </c>
      <c r="F736" s="76">
        <v>1358</v>
      </c>
      <c r="G736" s="69" t="s">
        <v>887</v>
      </c>
      <c r="H736" s="49" t="s">
        <v>111</v>
      </c>
      <c r="I736" s="69" t="s">
        <v>895</v>
      </c>
      <c r="J736" s="53"/>
      <c r="K736" s="53"/>
      <c r="L736" s="46"/>
      <c r="M736" s="69">
        <v>1</v>
      </c>
      <c r="N736" s="46"/>
      <c r="O736" s="46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>
        <v>1</v>
      </c>
      <c r="AD736" s="70"/>
      <c r="AE736" s="69">
        <v>1</v>
      </c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>
        <v>120</v>
      </c>
      <c r="AQ736" s="55">
        <f>VLOOKUP(E736,'[1]LopHocPhan'!C$2:F$1412,4,FALSE)</f>
        <v>118</v>
      </c>
      <c r="AR736" s="56">
        <f t="shared" si="62"/>
        <v>2</v>
      </c>
      <c r="AS736" s="55"/>
      <c r="AT736" s="55"/>
      <c r="AU736" s="55">
        <f>AQ736</f>
        <v>118</v>
      </c>
      <c r="AV736" s="71" t="s">
        <v>175</v>
      </c>
      <c r="AW736" s="55">
        <v>3</v>
      </c>
      <c r="AX736" s="55" t="s">
        <v>866</v>
      </c>
      <c r="AY736" s="58"/>
      <c r="AZ736" s="72" t="s">
        <v>897</v>
      </c>
      <c r="BA736" s="70"/>
      <c r="BB736" s="70"/>
      <c r="BC736" s="70" t="s">
        <v>119</v>
      </c>
      <c r="BD736" s="70" t="s">
        <v>108</v>
      </c>
      <c r="BE736" s="70"/>
      <c r="BF736" s="70"/>
      <c r="BG736" s="70"/>
      <c r="BH736" s="70"/>
      <c r="BI736" s="70"/>
      <c r="BJ736" s="70"/>
      <c r="BK736" s="72" t="s">
        <v>73</v>
      </c>
      <c r="BL736" s="58" t="s">
        <v>87</v>
      </c>
      <c r="BM736" s="49">
        <v>29</v>
      </c>
      <c r="BN736" s="60"/>
      <c r="BO736" s="36">
        <v>47</v>
      </c>
      <c r="BP736" s="61"/>
      <c r="BQ736" s="62"/>
      <c r="BR736" s="62"/>
      <c r="BS736" s="74"/>
      <c r="BT736" s="72" t="s">
        <v>105</v>
      </c>
    </row>
    <row r="737" spans="1:75" ht="22.5" customHeight="1">
      <c r="A737" s="46">
        <v>9</v>
      </c>
      <c r="B737" s="46">
        <v>541</v>
      </c>
      <c r="C737" s="68" t="s">
        <v>886</v>
      </c>
      <c r="D737" s="49">
        <v>3</v>
      </c>
      <c r="E737" s="49" t="str">
        <f t="shared" si="61"/>
        <v>1359RLCP0111</v>
      </c>
      <c r="F737" s="76">
        <v>1359</v>
      </c>
      <c r="G737" s="69" t="s">
        <v>887</v>
      </c>
      <c r="H737" s="49" t="s">
        <v>111</v>
      </c>
      <c r="I737" s="69" t="s">
        <v>895</v>
      </c>
      <c r="J737" s="53"/>
      <c r="K737" s="53"/>
      <c r="L737" s="46"/>
      <c r="M737" s="69">
        <v>1</v>
      </c>
      <c r="N737" s="46"/>
      <c r="O737" s="46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>
        <v>1</v>
      </c>
      <c r="AD737" s="70"/>
      <c r="AE737" s="69">
        <v>1</v>
      </c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>
        <v>120</v>
      </c>
      <c r="AQ737" s="55">
        <f>VLOOKUP(E737,'[1]LopHocPhan'!C$2:F$1412,4,FALSE)</f>
        <v>118</v>
      </c>
      <c r="AR737" s="56">
        <f t="shared" si="62"/>
        <v>2</v>
      </c>
      <c r="AS737" s="55"/>
      <c r="AT737" s="55"/>
      <c r="AU737" s="55">
        <f>AQ737</f>
        <v>118</v>
      </c>
      <c r="AV737" s="71" t="s">
        <v>175</v>
      </c>
      <c r="AW737" s="55">
        <v>3</v>
      </c>
      <c r="AX737" s="55" t="s">
        <v>406</v>
      </c>
      <c r="AY737" s="58"/>
      <c r="AZ737" s="72" t="s">
        <v>898</v>
      </c>
      <c r="BA737" s="70"/>
      <c r="BB737" s="70"/>
      <c r="BC737" s="70" t="s">
        <v>119</v>
      </c>
      <c r="BD737" s="70" t="s">
        <v>155</v>
      </c>
      <c r="BE737" s="70"/>
      <c r="BF737" s="70"/>
      <c r="BG737" s="70"/>
      <c r="BH737" s="70"/>
      <c r="BI737" s="70"/>
      <c r="BJ737" s="70"/>
      <c r="BK737" s="72" t="s">
        <v>73</v>
      </c>
      <c r="BL737" s="58" t="s">
        <v>87</v>
      </c>
      <c r="BM737" s="49">
        <v>29</v>
      </c>
      <c r="BN737" s="60"/>
      <c r="BO737" s="36">
        <v>47</v>
      </c>
      <c r="BP737" s="61"/>
      <c r="BQ737" s="62"/>
      <c r="BR737" s="62"/>
      <c r="BS737" s="74"/>
      <c r="BT737" s="72" t="s">
        <v>105</v>
      </c>
      <c r="BW737" s="38"/>
    </row>
    <row r="738" spans="1:74" ht="22.5" customHeight="1">
      <c r="A738" s="46">
        <v>10</v>
      </c>
      <c r="B738" s="46">
        <v>1084</v>
      </c>
      <c r="C738" s="68" t="s">
        <v>899</v>
      </c>
      <c r="D738" s="49">
        <v>2</v>
      </c>
      <c r="E738" s="49" t="str">
        <f t="shared" si="61"/>
        <v>1356RLCP0421</v>
      </c>
      <c r="F738" s="77">
        <v>1356</v>
      </c>
      <c r="G738" s="85" t="s">
        <v>900</v>
      </c>
      <c r="H738" s="77" t="s">
        <v>66</v>
      </c>
      <c r="I738" s="69" t="s">
        <v>325</v>
      </c>
      <c r="J738" s="53"/>
      <c r="K738" s="53"/>
      <c r="L738" s="46"/>
      <c r="M738" s="69"/>
      <c r="N738" s="46"/>
      <c r="O738" s="46">
        <v>1</v>
      </c>
      <c r="P738" s="92"/>
      <c r="Q738" s="92"/>
      <c r="R738" s="69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>
        <v>1</v>
      </c>
      <c r="AE738" s="69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8">
        <v>120</v>
      </c>
      <c r="AQ738" s="55">
        <f>VLOOKUP(E738,'[1]LopHocPhan'!C$2:F$1412,4,FALSE)</f>
        <v>3</v>
      </c>
      <c r="AR738" s="55"/>
      <c r="AS738" s="55"/>
      <c r="AT738" s="55"/>
      <c r="AU738" s="93">
        <f aca="true" t="shared" si="63" ref="AU738:AU743">AP738</f>
        <v>120</v>
      </c>
      <c r="AV738" s="94" t="s">
        <v>560</v>
      </c>
      <c r="AW738" s="55">
        <v>3</v>
      </c>
      <c r="AX738" s="93" t="s">
        <v>141</v>
      </c>
      <c r="AY738" s="72"/>
      <c r="AZ738" s="72" t="s">
        <v>142</v>
      </c>
      <c r="BA738" s="80"/>
      <c r="BB738" s="70"/>
      <c r="BC738" s="70"/>
      <c r="BD738" s="70"/>
      <c r="BE738" s="70"/>
      <c r="BF738" s="70"/>
      <c r="BG738" s="70" t="s">
        <v>119</v>
      </c>
      <c r="BH738" s="70" t="s">
        <v>72</v>
      </c>
      <c r="BI738" s="95" t="s">
        <v>119</v>
      </c>
      <c r="BJ738" s="70" t="s">
        <v>331</v>
      </c>
      <c r="BK738" s="72" t="s">
        <v>326</v>
      </c>
      <c r="BL738" s="72" t="s">
        <v>76</v>
      </c>
      <c r="BM738" s="49">
        <v>29</v>
      </c>
      <c r="BN738" s="60"/>
      <c r="BO738" s="61">
        <v>49</v>
      </c>
      <c r="BP738" s="61"/>
      <c r="BQ738" s="79"/>
      <c r="BR738" s="62"/>
      <c r="BS738" s="74"/>
      <c r="BT738" s="72" t="s">
        <v>328</v>
      </c>
      <c r="BV738" s="38"/>
    </row>
    <row r="739" spans="1:74" ht="22.5" customHeight="1">
      <c r="A739" s="46">
        <v>11</v>
      </c>
      <c r="B739" s="46">
        <v>1199</v>
      </c>
      <c r="C739" s="81" t="s">
        <v>899</v>
      </c>
      <c r="D739" s="49">
        <v>2</v>
      </c>
      <c r="E739" s="49" t="str">
        <f t="shared" si="61"/>
        <v>1351RLCP0421</v>
      </c>
      <c r="F739" s="49">
        <v>1351</v>
      </c>
      <c r="G739" s="85" t="s">
        <v>900</v>
      </c>
      <c r="H739" s="77" t="s">
        <v>111</v>
      </c>
      <c r="I739" s="69" t="s">
        <v>572</v>
      </c>
      <c r="J739" s="53"/>
      <c r="K739" s="53"/>
      <c r="L739" s="46"/>
      <c r="M739" s="69"/>
      <c r="N739" s="46"/>
      <c r="O739" s="46">
        <v>1</v>
      </c>
      <c r="P739" s="92"/>
      <c r="Q739" s="92"/>
      <c r="R739" s="69"/>
      <c r="S739" s="69"/>
      <c r="T739" s="69"/>
      <c r="U739" s="69"/>
      <c r="V739" s="69"/>
      <c r="W739" s="69"/>
      <c r="X739" s="69">
        <v>1</v>
      </c>
      <c r="Y739" s="69"/>
      <c r="Z739" s="69"/>
      <c r="AA739" s="69"/>
      <c r="AB739" s="69"/>
      <c r="AC739" s="69"/>
      <c r="AD739" s="69"/>
      <c r="AE739" s="69"/>
      <c r="AF739" s="69"/>
      <c r="AG739" s="69"/>
      <c r="AH739" s="70"/>
      <c r="AI739" s="70"/>
      <c r="AJ739" s="70"/>
      <c r="AK739" s="70"/>
      <c r="AL739" s="70"/>
      <c r="AM739" s="70"/>
      <c r="AN739" s="70"/>
      <c r="AO739" s="70"/>
      <c r="AP739" s="78">
        <v>55</v>
      </c>
      <c r="AQ739" s="55">
        <f>VLOOKUP(E739,'[1]LopHocPhan'!C$2:F$1412,4,FALSE)</f>
        <v>1</v>
      </c>
      <c r="AR739" s="55"/>
      <c r="AS739" s="55"/>
      <c r="AT739" s="55"/>
      <c r="AU739" s="93">
        <f t="shared" si="63"/>
        <v>55</v>
      </c>
      <c r="AV739" s="94" t="s">
        <v>175</v>
      </c>
      <c r="AW739" s="55">
        <v>4</v>
      </c>
      <c r="AX739" s="93" t="s">
        <v>155</v>
      </c>
      <c r="AY739" s="107"/>
      <c r="AZ739" s="107"/>
      <c r="BA739" s="69"/>
      <c r="BB739" s="77"/>
      <c r="BC739" s="114" t="s">
        <v>93</v>
      </c>
      <c r="BD739" s="77" t="s">
        <v>428</v>
      </c>
      <c r="BE739" s="69"/>
      <c r="BF739" s="77"/>
      <c r="BG739" s="69" t="s">
        <v>93</v>
      </c>
      <c r="BH739" s="77" t="s">
        <v>427</v>
      </c>
      <c r="BI739" s="80"/>
      <c r="BJ739" s="50"/>
      <c r="BK739" s="107" t="s">
        <v>332</v>
      </c>
      <c r="BL739" s="107" t="s">
        <v>307</v>
      </c>
      <c r="BM739" s="49">
        <v>29</v>
      </c>
      <c r="BN739" s="60" t="s">
        <v>321</v>
      </c>
      <c r="BO739" s="61">
        <v>49</v>
      </c>
      <c r="BP739" s="61"/>
      <c r="BQ739" s="79"/>
      <c r="BR739" s="62"/>
      <c r="BS739" s="74"/>
      <c r="BT739" s="107" t="s">
        <v>333</v>
      </c>
      <c r="BV739" s="38"/>
    </row>
    <row r="740" spans="1:74" ht="22.5" customHeight="1">
      <c r="A740" s="46">
        <v>12</v>
      </c>
      <c r="B740" s="46">
        <v>1200</v>
      </c>
      <c r="C740" s="81" t="s">
        <v>899</v>
      </c>
      <c r="D740" s="49">
        <v>2</v>
      </c>
      <c r="E740" s="49" t="str">
        <f t="shared" si="61"/>
        <v>1352RLCP0421</v>
      </c>
      <c r="F740" s="49">
        <v>1352</v>
      </c>
      <c r="G740" s="85" t="s">
        <v>900</v>
      </c>
      <c r="H740" s="77" t="s">
        <v>111</v>
      </c>
      <c r="I740" s="69" t="s">
        <v>572</v>
      </c>
      <c r="J740" s="53"/>
      <c r="K740" s="53"/>
      <c r="L740" s="46"/>
      <c r="M740" s="69"/>
      <c r="N740" s="46"/>
      <c r="O740" s="46">
        <v>1</v>
      </c>
      <c r="P740" s="92"/>
      <c r="Q740" s="92"/>
      <c r="R740" s="69"/>
      <c r="S740" s="69"/>
      <c r="T740" s="69"/>
      <c r="U740" s="69"/>
      <c r="V740" s="69"/>
      <c r="W740" s="69"/>
      <c r="X740" s="69">
        <v>1</v>
      </c>
      <c r="Y740" s="69"/>
      <c r="Z740" s="69"/>
      <c r="AA740" s="69"/>
      <c r="AB740" s="69"/>
      <c r="AC740" s="69"/>
      <c r="AD740" s="69"/>
      <c r="AE740" s="69"/>
      <c r="AF740" s="69"/>
      <c r="AG740" s="69"/>
      <c r="AH740" s="70"/>
      <c r="AI740" s="70"/>
      <c r="AJ740" s="70"/>
      <c r="AK740" s="70"/>
      <c r="AL740" s="70"/>
      <c r="AM740" s="70"/>
      <c r="AN740" s="70"/>
      <c r="AO740" s="70"/>
      <c r="AP740" s="78">
        <v>55</v>
      </c>
      <c r="AQ740" s="55">
        <f>VLOOKUP(E740,'[1]LopHocPhan'!C$2:F$1412,4,FALSE)</f>
        <v>2</v>
      </c>
      <c r="AR740" s="55"/>
      <c r="AS740" s="55"/>
      <c r="AT740" s="55"/>
      <c r="AU740" s="93">
        <f t="shared" si="63"/>
        <v>55</v>
      </c>
      <c r="AV740" s="94" t="s">
        <v>175</v>
      </c>
      <c r="AW740" s="55">
        <v>4</v>
      </c>
      <c r="AX740" s="93" t="s">
        <v>204</v>
      </c>
      <c r="AY740" s="107"/>
      <c r="AZ740" s="107"/>
      <c r="BA740" s="69"/>
      <c r="BB740" s="77"/>
      <c r="BC740" s="114" t="s">
        <v>93</v>
      </c>
      <c r="BD740" s="77" t="s">
        <v>522</v>
      </c>
      <c r="BE740" s="69"/>
      <c r="BF740" s="77"/>
      <c r="BG740" s="69" t="s">
        <v>93</v>
      </c>
      <c r="BH740" s="77" t="s">
        <v>465</v>
      </c>
      <c r="BI740" s="80"/>
      <c r="BJ740" s="50"/>
      <c r="BK740" s="107" t="s">
        <v>332</v>
      </c>
      <c r="BL740" s="107" t="s">
        <v>307</v>
      </c>
      <c r="BM740" s="49">
        <v>29</v>
      </c>
      <c r="BN740" s="60" t="s">
        <v>321</v>
      </c>
      <c r="BO740" s="61">
        <v>49</v>
      </c>
      <c r="BP740" s="61"/>
      <c r="BQ740" s="79"/>
      <c r="BR740" s="62"/>
      <c r="BS740" s="74"/>
      <c r="BT740" s="107" t="s">
        <v>333</v>
      </c>
      <c r="BV740" s="38"/>
    </row>
    <row r="741" spans="1:74" ht="22.5" customHeight="1">
      <c r="A741" s="46">
        <v>13</v>
      </c>
      <c r="B741" s="46">
        <v>1201</v>
      </c>
      <c r="C741" s="81" t="s">
        <v>899</v>
      </c>
      <c r="D741" s="49">
        <v>2</v>
      </c>
      <c r="E741" s="49" t="str">
        <f t="shared" si="61"/>
        <v>1353RLCP0421</v>
      </c>
      <c r="F741" s="49">
        <v>1353</v>
      </c>
      <c r="G741" s="85" t="s">
        <v>900</v>
      </c>
      <c r="H741" s="77" t="s">
        <v>111</v>
      </c>
      <c r="I741" s="69" t="s">
        <v>572</v>
      </c>
      <c r="J741" s="53"/>
      <c r="K741" s="53"/>
      <c r="L741" s="46"/>
      <c r="M741" s="69"/>
      <c r="N741" s="46"/>
      <c r="O741" s="46">
        <v>1</v>
      </c>
      <c r="P741" s="92"/>
      <c r="Q741" s="92"/>
      <c r="R741" s="69"/>
      <c r="S741" s="69"/>
      <c r="T741" s="69"/>
      <c r="U741" s="69"/>
      <c r="V741" s="69"/>
      <c r="W741" s="69"/>
      <c r="X741" s="69">
        <v>1</v>
      </c>
      <c r="Y741" s="69"/>
      <c r="Z741" s="69"/>
      <c r="AA741" s="69"/>
      <c r="AB741" s="69"/>
      <c r="AC741" s="69"/>
      <c r="AD741" s="69"/>
      <c r="AE741" s="69"/>
      <c r="AF741" s="69"/>
      <c r="AG741" s="69"/>
      <c r="AH741" s="70"/>
      <c r="AI741" s="70"/>
      <c r="AJ741" s="70"/>
      <c r="AK741" s="70"/>
      <c r="AL741" s="70"/>
      <c r="AM741" s="70"/>
      <c r="AN741" s="70"/>
      <c r="AO741" s="70"/>
      <c r="AP741" s="78">
        <v>55</v>
      </c>
      <c r="AQ741" s="55">
        <f>VLOOKUP(E741,'[1]LopHocPhan'!C$2:F$1412,4,FALSE)</f>
        <v>0</v>
      </c>
      <c r="AR741" s="55"/>
      <c r="AS741" s="55"/>
      <c r="AT741" s="55"/>
      <c r="AU741" s="93">
        <f t="shared" si="63"/>
        <v>55</v>
      </c>
      <c r="AV741" s="94" t="s">
        <v>175</v>
      </c>
      <c r="AW741" s="55">
        <v>2</v>
      </c>
      <c r="AX741" s="93" t="s">
        <v>125</v>
      </c>
      <c r="AY741" s="107"/>
      <c r="AZ741" s="107"/>
      <c r="BA741" s="69"/>
      <c r="BB741" s="77"/>
      <c r="BC741" s="114" t="s">
        <v>71</v>
      </c>
      <c r="BD741" s="77" t="s">
        <v>421</v>
      </c>
      <c r="BE741" s="69"/>
      <c r="BF741" s="77"/>
      <c r="BG741" s="69"/>
      <c r="BH741" s="77"/>
      <c r="BI741" s="69" t="s">
        <v>71</v>
      </c>
      <c r="BJ741" s="77" t="s">
        <v>127</v>
      </c>
      <c r="BK741" s="107" t="s">
        <v>332</v>
      </c>
      <c r="BL741" s="107" t="s">
        <v>307</v>
      </c>
      <c r="BM741" s="49">
        <v>29</v>
      </c>
      <c r="BN741" s="60" t="s">
        <v>321</v>
      </c>
      <c r="BO741" s="61">
        <v>49</v>
      </c>
      <c r="BP741" s="61"/>
      <c r="BQ741" s="79"/>
      <c r="BR741" s="62"/>
      <c r="BS741" s="74"/>
      <c r="BT741" s="107" t="s">
        <v>333</v>
      </c>
      <c r="BV741" s="38"/>
    </row>
    <row r="742" spans="1:74" ht="22.5" customHeight="1">
      <c r="A742" s="46">
        <v>14</v>
      </c>
      <c r="B742" s="46">
        <v>1202</v>
      </c>
      <c r="C742" s="81" t="s">
        <v>899</v>
      </c>
      <c r="D742" s="49">
        <v>2</v>
      </c>
      <c r="E742" s="49" t="str">
        <f t="shared" si="61"/>
        <v>1354RLCP0421</v>
      </c>
      <c r="F742" s="49">
        <v>1354</v>
      </c>
      <c r="G742" s="85" t="s">
        <v>900</v>
      </c>
      <c r="H742" s="77" t="s">
        <v>111</v>
      </c>
      <c r="I742" s="69" t="s">
        <v>572</v>
      </c>
      <c r="J742" s="53"/>
      <c r="K742" s="53"/>
      <c r="L742" s="46"/>
      <c r="M742" s="69"/>
      <c r="N742" s="46"/>
      <c r="O742" s="46">
        <v>1</v>
      </c>
      <c r="P742" s="92"/>
      <c r="Q742" s="92"/>
      <c r="R742" s="69"/>
      <c r="S742" s="69"/>
      <c r="T742" s="69"/>
      <c r="U742" s="69"/>
      <c r="V742" s="69"/>
      <c r="W742" s="69"/>
      <c r="X742" s="69">
        <v>1</v>
      </c>
      <c r="Y742" s="69"/>
      <c r="Z742" s="69"/>
      <c r="AA742" s="69"/>
      <c r="AB742" s="69"/>
      <c r="AC742" s="69"/>
      <c r="AD742" s="69"/>
      <c r="AE742" s="69"/>
      <c r="AF742" s="69"/>
      <c r="AG742" s="69"/>
      <c r="AH742" s="70"/>
      <c r="AI742" s="70"/>
      <c r="AJ742" s="70"/>
      <c r="AK742" s="70"/>
      <c r="AL742" s="70"/>
      <c r="AM742" s="70"/>
      <c r="AN742" s="70"/>
      <c r="AO742" s="70"/>
      <c r="AP742" s="78">
        <v>55</v>
      </c>
      <c r="AQ742" s="55">
        <f>VLOOKUP(E742,'[1]LopHocPhan'!C$2:F$1412,4,FALSE)</f>
        <v>0</v>
      </c>
      <c r="AR742" s="55"/>
      <c r="AS742" s="55"/>
      <c r="AT742" s="55"/>
      <c r="AU742" s="93">
        <f t="shared" si="63"/>
        <v>55</v>
      </c>
      <c r="AV742" s="94" t="s">
        <v>175</v>
      </c>
      <c r="AW742" s="55">
        <v>2</v>
      </c>
      <c r="AX742" s="93" t="s">
        <v>86</v>
      </c>
      <c r="AY742" s="107"/>
      <c r="AZ742" s="107"/>
      <c r="BA742" s="69" t="s">
        <v>71</v>
      </c>
      <c r="BB742" s="77" t="s">
        <v>460</v>
      </c>
      <c r="BC742" s="114" t="s">
        <v>71</v>
      </c>
      <c r="BD742" s="77" t="s">
        <v>190</v>
      </c>
      <c r="BE742" s="69"/>
      <c r="BF742" s="77"/>
      <c r="BG742" s="69"/>
      <c r="BH742" s="77"/>
      <c r="BI742" s="80"/>
      <c r="BJ742" s="77"/>
      <c r="BK742" s="107" t="s">
        <v>332</v>
      </c>
      <c r="BL742" s="107" t="s">
        <v>307</v>
      </c>
      <c r="BM742" s="49">
        <v>29</v>
      </c>
      <c r="BN742" s="60" t="s">
        <v>321</v>
      </c>
      <c r="BO742" s="61">
        <v>49</v>
      </c>
      <c r="BP742" s="61"/>
      <c r="BQ742" s="79"/>
      <c r="BR742" s="62"/>
      <c r="BS742" s="74"/>
      <c r="BT742" s="107" t="s">
        <v>333</v>
      </c>
      <c r="BV742" s="38"/>
    </row>
    <row r="743" spans="1:74" ht="22.5" customHeight="1">
      <c r="A743" s="46">
        <v>15</v>
      </c>
      <c r="B743" s="46">
        <v>1203</v>
      </c>
      <c r="C743" s="81" t="s">
        <v>899</v>
      </c>
      <c r="D743" s="49">
        <v>2</v>
      </c>
      <c r="E743" s="49" t="str">
        <f t="shared" si="61"/>
        <v>1355RLCP0421</v>
      </c>
      <c r="F743" s="49">
        <v>1355</v>
      </c>
      <c r="G743" s="85" t="s">
        <v>900</v>
      </c>
      <c r="H743" s="77" t="s">
        <v>111</v>
      </c>
      <c r="I743" s="69" t="s">
        <v>572</v>
      </c>
      <c r="J743" s="53"/>
      <c r="K743" s="53"/>
      <c r="L743" s="46"/>
      <c r="M743" s="69"/>
      <c r="N743" s="46"/>
      <c r="O743" s="46">
        <v>1</v>
      </c>
      <c r="P743" s="92"/>
      <c r="Q743" s="92"/>
      <c r="R743" s="69"/>
      <c r="S743" s="69"/>
      <c r="T743" s="69"/>
      <c r="U743" s="69"/>
      <c r="V743" s="69"/>
      <c r="W743" s="69"/>
      <c r="X743" s="69">
        <v>1</v>
      </c>
      <c r="Y743" s="69"/>
      <c r="Z743" s="69"/>
      <c r="AA743" s="69"/>
      <c r="AB743" s="69"/>
      <c r="AC743" s="69"/>
      <c r="AD743" s="69"/>
      <c r="AE743" s="69"/>
      <c r="AF743" s="69"/>
      <c r="AG743" s="69"/>
      <c r="AH743" s="70"/>
      <c r="AI743" s="70"/>
      <c r="AJ743" s="70"/>
      <c r="AK743" s="70"/>
      <c r="AL743" s="70"/>
      <c r="AM743" s="70"/>
      <c r="AN743" s="70"/>
      <c r="AO743" s="70"/>
      <c r="AP743" s="78">
        <v>55</v>
      </c>
      <c r="AQ743" s="55">
        <f>VLOOKUP(E743,'[1]LopHocPhan'!C$2:F$1412,4,FALSE)</f>
        <v>0</v>
      </c>
      <c r="AR743" s="55"/>
      <c r="AS743" s="55"/>
      <c r="AT743" s="55"/>
      <c r="AU743" s="93">
        <f t="shared" si="63"/>
        <v>55</v>
      </c>
      <c r="AV743" s="94" t="s">
        <v>175</v>
      </c>
      <c r="AW743" s="55">
        <v>2</v>
      </c>
      <c r="AX743" s="93" t="s">
        <v>94</v>
      </c>
      <c r="AY743" s="107"/>
      <c r="AZ743" s="107"/>
      <c r="BA743" s="69" t="s">
        <v>71</v>
      </c>
      <c r="BB743" s="77" t="s">
        <v>127</v>
      </c>
      <c r="BC743" s="114" t="s">
        <v>71</v>
      </c>
      <c r="BD743" s="77" t="s">
        <v>250</v>
      </c>
      <c r="BE743" s="69"/>
      <c r="BF743" s="77"/>
      <c r="BG743" s="69"/>
      <c r="BH743" s="77"/>
      <c r="BI743" s="80"/>
      <c r="BJ743" s="77"/>
      <c r="BK743" s="107" t="s">
        <v>332</v>
      </c>
      <c r="BL743" s="107" t="s">
        <v>307</v>
      </c>
      <c r="BM743" s="49">
        <v>29</v>
      </c>
      <c r="BN743" s="60" t="s">
        <v>321</v>
      </c>
      <c r="BO743" s="61">
        <v>49</v>
      </c>
      <c r="BP743" s="61"/>
      <c r="BQ743" s="79"/>
      <c r="BR743" s="62"/>
      <c r="BS743" s="74"/>
      <c r="BT743" s="107" t="s">
        <v>333</v>
      </c>
      <c r="BV743" s="38"/>
    </row>
    <row r="744" spans="1:72" ht="22.5" customHeight="1">
      <c r="A744" s="46">
        <v>1</v>
      </c>
      <c r="B744" s="46">
        <v>672</v>
      </c>
      <c r="C744" s="106" t="s">
        <v>901</v>
      </c>
      <c r="D744" s="49">
        <v>2</v>
      </c>
      <c r="E744" s="49" t="str">
        <f t="shared" si="61"/>
        <v>1351HCMI0111</v>
      </c>
      <c r="F744" s="76">
        <v>1351</v>
      </c>
      <c r="G744" s="70" t="s">
        <v>902</v>
      </c>
      <c r="H744" s="49" t="s">
        <v>66</v>
      </c>
      <c r="I744" s="69" t="s">
        <v>112</v>
      </c>
      <c r="J744" s="53"/>
      <c r="K744" s="53"/>
      <c r="L744" s="46"/>
      <c r="M744" s="69">
        <v>1</v>
      </c>
      <c r="N744" s="46"/>
      <c r="O744" s="46"/>
      <c r="P744" s="70"/>
      <c r="Q744" s="70"/>
      <c r="R744" s="70"/>
      <c r="S744" s="70"/>
      <c r="T744" s="70"/>
      <c r="U744" s="70"/>
      <c r="V744" s="70"/>
      <c r="W744" s="70"/>
      <c r="X744" s="70"/>
      <c r="Y744" s="70">
        <v>1</v>
      </c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>
        <v>120</v>
      </c>
      <c r="AQ744" s="55">
        <f>VLOOKUP(E744,'[1]LopHocPhan'!C$2:F$1412,4,FALSE)</f>
        <v>116</v>
      </c>
      <c r="AR744" s="56">
        <f aca="true" t="shared" si="64" ref="AR744:AR792">AP744-AQ744</f>
        <v>4</v>
      </c>
      <c r="AS744" s="55" t="s">
        <v>903</v>
      </c>
      <c r="AT744" s="55"/>
      <c r="AU744" s="55">
        <v>100</v>
      </c>
      <c r="AV744" s="71" t="s">
        <v>173</v>
      </c>
      <c r="AW744" s="55">
        <v>4</v>
      </c>
      <c r="AX744" s="55" t="s">
        <v>356</v>
      </c>
      <c r="AY744" s="58"/>
      <c r="AZ744" s="72" t="s">
        <v>904</v>
      </c>
      <c r="BA744" s="80"/>
      <c r="BB744" s="50"/>
      <c r="BC744" s="70" t="s">
        <v>93</v>
      </c>
      <c r="BD744" s="70" t="s">
        <v>331</v>
      </c>
      <c r="BE744" s="70"/>
      <c r="BF744" s="70"/>
      <c r="BG744" s="70"/>
      <c r="BH744" s="70"/>
      <c r="BI744" s="70"/>
      <c r="BJ744" s="70"/>
      <c r="BK744" s="72" t="s">
        <v>73</v>
      </c>
      <c r="BL744" s="58" t="s">
        <v>87</v>
      </c>
      <c r="BM744" s="49">
        <v>30</v>
      </c>
      <c r="BN744" s="60"/>
      <c r="BO744" s="36">
        <v>47</v>
      </c>
      <c r="BP744" s="61"/>
      <c r="BQ744" s="62"/>
      <c r="BR744" s="62"/>
      <c r="BS744" s="74"/>
      <c r="BT744" s="72" t="s">
        <v>105</v>
      </c>
    </row>
    <row r="745" spans="1:72" ht="22.5" customHeight="1">
      <c r="A745" s="46">
        <v>2</v>
      </c>
      <c r="B745" s="46">
        <v>673</v>
      </c>
      <c r="C745" s="106" t="s">
        <v>901</v>
      </c>
      <c r="D745" s="49">
        <v>2</v>
      </c>
      <c r="E745" s="49" t="str">
        <f t="shared" si="61"/>
        <v>1352HCMI0111</v>
      </c>
      <c r="F745" s="76">
        <v>1352</v>
      </c>
      <c r="G745" s="70" t="s">
        <v>902</v>
      </c>
      <c r="H745" s="49" t="s">
        <v>66</v>
      </c>
      <c r="I745" s="69" t="s">
        <v>112</v>
      </c>
      <c r="J745" s="53"/>
      <c r="K745" s="53"/>
      <c r="L745" s="46"/>
      <c r="M745" s="69">
        <v>1</v>
      </c>
      <c r="N745" s="46"/>
      <c r="O745" s="46"/>
      <c r="P745" s="70"/>
      <c r="Q745" s="70"/>
      <c r="R745" s="70"/>
      <c r="S745" s="70"/>
      <c r="T745" s="70"/>
      <c r="U745" s="70"/>
      <c r="V745" s="70"/>
      <c r="W745" s="70"/>
      <c r="X745" s="70"/>
      <c r="Y745" s="70">
        <v>1</v>
      </c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>
        <v>60</v>
      </c>
      <c r="AQ745" s="55">
        <f>VLOOKUP(E745,'[1]LopHocPhan'!C$2:F$1412,4,FALSE)</f>
        <v>33</v>
      </c>
      <c r="AR745" s="56">
        <f t="shared" si="64"/>
        <v>27</v>
      </c>
      <c r="AS745" s="55" t="s">
        <v>905</v>
      </c>
      <c r="AT745" s="55"/>
      <c r="AU745" s="55">
        <f>AQ745+16</f>
        <v>49</v>
      </c>
      <c r="AV745" s="71" t="s">
        <v>173</v>
      </c>
      <c r="AW745" s="55">
        <v>4</v>
      </c>
      <c r="AX745" s="55" t="s">
        <v>86</v>
      </c>
      <c r="AY745" s="58"/>
      <c r="AZ745" s="72"/>
      <c r="BA745" s="70"/>
      <c r="BB745" s="50"/>
      <c r="BC745" s="70" t="s">
        <v>93</v>
      </c>
      <c r="BD745" s="70" t="s">
        <v>127</v>
      </c>
      <c r="BE745" s="70"/>
      <c r="BF745" s="70"/>
      <c r="BG745" s="70"/>
      <c r="BH745" s="70"/>
      <c r="BI745" s="70"/>
      <c r="BJ745" s="70"/>
      <c r="BK745" s="72" t="s">
        <v>73</v>
      </c>
      <c r="BL745" s="58" t="s">
        <v>87</v>
      </c>
      <c r="BM745" s="49">
        <v>30</v>
      </c>
      <c r="BN745" s="60" t="s">
        <v>2</v>
      </c>
      <c r="BO745" s="36">
        <v>47</v>
      </c>
      <c r="BP745" s="61"/>
      <c r="BQ745" s="62"/>
      <c r="BR745" s="62"/>
      <c r="BS745" s="74"/>
      <c r="BT745" s="72" t="s">
        <v>105</v>
      </c>
    </row>
    <row r="746" spans="1:74" ht="22.5" customHeight="1">
      <c r="A746" s="46">
        <v>3</v>
      </c>
      <c r="B746" s="46">
        <v>690</v>
      </c>
      <c r="C746" s="68" t="s">
        <v>901</v>
      </c>
      <c r="D746" s="49">
        <v>2</v>
      </c>
      <c r="E746" s="49" t="str">
        <f t="shared" si="61"/>
        <v>1353HCMI0111</v>
      </c>
      <c r="F746" s="76">
        <v>1353</v>
      </c>
      <c r="G746" s="49" t="s">
        <v>902</v>
      </c>
      <c r="H746" s="77" t="s">
        <v>66</v>
      </c>
      <c r="I746" s="69" t="s">
        <v>617</v>
      </c>
      <c r="J746" s="53"/>
      <c r="K746" s="53"/>
      <c r="L746" s="46"/>
      <c r="M746" s="69"/>
      <c r="N746" s="46">
        <v>1</v>
      </c>
      <c r="O746" s="46"/>
      <c r="P746" s="70">
        <v>1</v>
      </c>
      <c r="Q746" s="70"/>
      <c r="R746" s="70">
        <v>1</v>
      </c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69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8">
        <v>120</v>
      </c>
      <c r="AQ746" s="55">
        <f>VLOOKUP(E746,'[1]LopHocPhan'!C$2:F$1412,4,FALSE)</f>
        <v>120</v>
      </c>
      <c r="AR746" s="56">
        <f t="shared" si="64"/>
        <v>0</v>
      </c>
      <c r="AS746" s="55"/>
      <c r="AT746" s="55"/>
      <c r="AU746" s="55">
        <f aca="true" t="shared" si="65" ref="AU746:AU792">AQ746</f>
        <v>120</v>
      </c>
      <c r="AV746" s="71" t="s">
        <v>96</v>
      </c>
      <c r="AW746" s="55">
        <v>4</v>
      </c>
      <c r="AX746" s="55" t="s">
        <v>268</v>
      </c>
      <c r="AY746" s="72"/>
      <c r="AZ746" s="72" t="s">
        <v>906</v>
      </c>
      <c r="BA746" s="70"/>
      <c r="BB746" s="70"/>
      <c r="BC746" s="70"/>
      <c r="BD746" s="70"/>
      <c r="BE746" s="70"/>
      <c r="BF746" s="70"/>
      <c r="BG746" s="70"/>
      <c r="BH746" s="70"/>
      <c r="BI746" s="46" t="s">
        <v>93</v>
      </c>
      <c r="BJ746" s="70" t="s">
        <v>135</v>
      </c>
      <c r="BK746" s="72" t="s">
        <v>73</v>
      </c>
      <c r="BL746" s="72" t="s">
        <v>74</v>
      </c>
      <c r="BM746" s="49">
        <v>30</v>
      </c>
      <c r="BN746" s="60"/>
      <c r="BO746" s="61">
        <v>48</v>
      </c>
      <c r="BP746" s="61"/>
      <c r="BQ746" s="79"/>
      <c r="BR746" s="62"/>
      <c r="BS746" s="74"/>
      <c r="BT746" s="72" t="s">
        <v>105</v>
      </c>
      <c r="BV746" s="38"/>
    </row>
    <row r="747" spans="1:74" ht="26.25" customHeight="1">
      <c r="A747" s="46">
        <v>4</v>
      </c>
      <c r="B747" s="46">
        <v>691</v>
      </c>
      <c r="C747" s="68" t="s">
        <v>901</v>
      </c>
      <c r="D747" s="49">
        <v>2</v>
      </c>
      <c r="E747" s="49" t="str">
        <f t="shared" si="61"/>
        <v>1354HCMI0111</v>
      </c>
      <c r="F747" s="76">
        <v>1354</v>
      </c>
      <c r="G747" s="49" t="s">
        <v>902</v>
      </c>
      <c r="H747" s="77" t="s">
        <v>66</v>
      </c>
      <c r="I747" s="69" t="s">
        <v>617</v>
      </c>
      <c r="J747" s="53"/>
      <c r="K747" s="53"/>
      <c r="L747" s="46"/>
      <c r="M747" s="69"/>
      <c r="N747" s="46">
        <v>1</v>
      </c>
      <c r="O747" s="46"/>
      <c r="P747" s="70">
        <v>1</v>
      </c>
      <c r="Q747" s="70"/>
      <c r="R747" s="70">
        <v>1</v>
      </c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69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8">
        <v>150</v>
      </c>
      <c r="AQ747" s="55">
        <f>VLOOKUP(E747,'[1]LopHocPhan'!C$2:F$1412,4,FALSE)</f>
        <v>143</v>
      </c>
      <c r="AR747" s="56">
        <f t="shared" si="64"/>
        <v>7</v>
      </c>
      <c r="AS747" s="55"/>
      <c r="AT747" s="55"/>
      <c r="AU747" s="55">
        <f t="shared" si="65"/>
        <v>143</v>
      </c>
      <c r="AV747" s="71" t="s">
        <v>96</v>
      </c>
      <c r="AW747" s="55">
        <v>4</v>
      </c>
      <c r="AX747" s="55" t="s">
        <v>873</v>
      </c>
      <c r="AY747" s="72"/>
      <c r="AZ747" s="72" t="s">
        <v>907</v>
      </c>
      <c r="BA747" s="70"/>
      <c r="BB747" s="70"/>
      <c r="BC747" s="70"/>
      <c r="BD747" s="70"/>
      <c r="BE747" s="70"/>
      <c r="BF747" s="70"/>
      <c r="BG747" s="70"/>
      <c r="BH747" s="70"/>
      <c r="BI747" s="46" t="s">
        <v>93</v>
      </c>
      <c r="BJ747" s="70" t="s">
        <v>81</v>
      </c>
      <c r="BK747" s="72" t="s">
        <v>73</v>
      </c>
      <c r="BL747" s="72" t="s">
        <v>74</v>
      </c>
      <c r="BM747" s="49">
        <v>30</v>
      </c>
      <c r="BN747" s="60"/>
      <c r="BO747" s="61">
        <v>48</v>
      </c>
      <c r="BP747" s="61"/>
      <c r="BQ747" s="79"/>
      <c r="BR747" s="62"/>
      <c r="BS747" s="74"/>
      <c r="BT747" s="72" t="s">
        <v>105</v>
      </c>
      <c r="BV747" s="38"/>
    </row>
    <row r="748" spans="1:74" ht="26.25" customHeight="1">
      <c r="A748" s="46">
        <v>5</v>
      </c>
      <c r="B748" s="46">
        <v>709</v>
      </c>
      <c r="C748" s="90" t="s">
        <v>901</v>
      </c>
      <c r="D748" s="49">
        <v>2</v>
      </c>
      <c r="E748" s="49" t="str">
        <f t="shared" si="61"/>
        <v>1355HCMI0111</v>
      </c>
      <c r="F748" s="76">
        <v>1355</v>
      </c>
      <c r="G748" s="49" t="s">
        <v>902</v>
      </c>
      <c r="H748" s="77" t="s">
        <v>66</v>
      </c>
      <c r="I748" s="69" t="s">
        <v>128</v>
      </c>
      <c r="J748" s="53"/>
      <c r="K748" s="53"/>
      <c r="L748" s="46"/>
      <c r="M748" s="69"/>
      <c r="N748" s="46">
        <v>1</v>
      </c>
      <c r="O748" s="46"/>
      <c r="P748" s="70"/>
      <c r="Q748" s="70"/>
      <c r="R748" s="70"/>
      <c r="S748" s="70">
        <v>1</v>
      </c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69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8">
        <v>110</v>
      </c>
      <c r="AQ748" s="55">
        <f>VLOOKUP(E748,'[1]LopHocPhan'!C$2:F$1412,4,FALSE)</f>
        <v>110</v>
      </c>
      <c r="AR748" s="56">
        <f t="shared" si="64"/>
        <v>0</v>
      </c>
      <c r="AS748" s="55"/>
      <c r="AT748" s="55"/>
      <c r="AU748" s="55">
        <f t="shared" si="65"/>
        <v>110</v>
      </c>
      <c r="AV748" s="71" t="s">
        <v>102</v>
      </c>
      <c r="AW748" s="55">
        <v>4</v>
      </c>
      <c r="AX748" s="55" t="s">
        <v>351</v>
      </c>
      <c r="AY748" s="72"/>
      <c r="AZ748" s="58" t="s">
        <v>908</v>
      </c>
      <c r="BA748" s="70"/>
      <c r="BB748" s="70"/>
      <c r="BC748" s="70"/>
      <c r="BD748" s="70"/>
      <c r="BE748" s="46" t="s">
        <v>93</v>
      </c>
      <c r="BF748" s="70" t="s">
        <v>204</v>
      </c>
      <c r="BG748" s="70"/>
      <c r="BH748" s="70"/>
      <c r="BI748" s="70"/>
      <c r="BJ748" s="70"/>
      <c r="BK748" s="72" t="s">
        <v>73</v>
      </c>
      <c r="BL748" s="72" t="s">
        <v>74</v>
      </c>
      <c r="BM748" s="49">
        <v>30</v>
      </c>
      <c r="BN748" s="60"/>
      <c r="BO748" s="61">
        <v>48</v>
      </c>
      <c r="BP748" s="61"/>
      <c r="BQ748" s="79"/>
      <c r="BR748" s="62"/>
      <c r="BS748" s="74"/>
      <c r="BT748" s="72" t="s">
        <v>105</v>
      </c>
      <c r="BV748" s="38"/>
    </row>
    <row r="749" spans="1:74" ht="26.25" customHeight="1">
      <c r="A749" s="46">
        <v>6</v>
      </c>
      <c r="B749" s="46">
        <v>710</v>
      </c>
      <c r="C749" s="90" t="s">
        <v>901</v>
      </c>
      <c r="D749" s="49">
        <v>2</v>
      </c>
      <c r="E749" s="49" t="str">
        <f t="shared" si="61"/>
        <v>1356HCMI0111</v>
      </c>
      <c r="F749" s="76">
        <v>1356</v>
      </c>
      <c r="G749" s="49" t="s">
        <v>902</v>
      </c>
      <c r="H749" s="77" t="s">
        <v>66</v>
      </c>
      <c r="I749" s="69" t="s">
        <v>128</v>
      </c>
      <c r="J749" s="53"/>
      <c r="K749" s="53"/>
      <c r="L749" s="46"/>
      <c r="M749" s="69"/>
      <c r="N749" s="46">
        <v>1</v>
      </c>
      <c r="O749" s="46"/>
      <c r="P749" s="70"/>
      <c r="Q749" s="70"/>
      <c r="R749" s="70"/>
      <c r="S749" s="70">
        <v>1</v>
      </c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69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8">
        <v>110</v>
      </c>
      <c r="AQ749" s="55">
        <f>VLOOKUP(E749,'[1]LopHocPhan'!C$2:F$1412,4,FALSE)</f>
        <v>110</v>
      </c>
      <c r="AR749" s="56">
        <f t="shared" si="64"/>
        <v>0</v>
      </c>
      <c r="AS749" s="55"/>
      <c r="AT749" s="55"/>
      <c r="AU749" s="55">
        <f t="shared" si="65"/>
        <v>110</v>
      </c>
      <c r="AV749" s="71" t="s">
        <v>102</v>
      </c>
      <c r="AW749" s="55">
        <v>4</v>
      </c>
      <c r="AX749" s="55" t="s">
        <v>854</v>
      </c>
      <c r="AY749" s="72"/>
      <c r="AZ749" s="58" t="s">
        <v>909</v>
      </c>
      <c r="BA749" s="70"/>
      <c r="BB749" s="70"/>
      <c r="BC749" s="70"/>
      <c r="BD749" s="70"/>
      <c r="BE749" s="46" t="s">
        <v>93</v>
      </c>
      <c r="BF749" s="70" t="s">
        <v>116</v>
      </c>
      <c r="BG749" s="70"/>
      <c r="BH749" s="70"/>
      <c r="BI749" s="70"/>
      <c r="BJ749" s="70"/>
      <c r="BK749" s="72" t="s">
        <v>73</v>
      </c>
      <c r="BL749" s="72" t="s">
        <v>74</v>
      </c>
      <c r="BM749" s="49">
        <v>30</v>
      </c>
      <c r="BN749" s="60"/>
      <c r="BO749" s="61">
        <v>48</v>
      </c>
      <c r="BP749" s="61"/>
      <c r="BQ749" s="79"/>
      <c r="BR749" s="62"/>
      <c r="BS749" s="74"/>
      <c r="BT749" s="72" t="s">
        <v>105</v>
      </c>
      <c r="BV749" s="38"/>
    </row>
    <row r="750" spans="1:74" ht="26.25" customHeight="1">
      <c r="A750" s="46">
        <v>7</v>
      </c>
      <c r="B750" s="46">
        <v>711</v>
      </c>
      <c r="C750" s="90" t="s">
        <v>901</v>
      </c>
      <c r="D750" s="49">
        <v>2</v>
      </c>
      <c r="E750" s="49" t="str">
        <f t="shared" si="61"/>
        <v>1357HCMI0111</v>
      </c>
      <c r="F750" s="76">
        <v>1357</v>
      </c>
      <c r="G750" s="49" t="s">
        <v>902</v>
      </c>
      <c r="H750" s="77" t="s">
        <v>66</v>
      </c>
      <c r="I750" s="69" t="s">
        <v>128</v>
      </c>
      <c r="J750" s="53"/>
      <c r="K750" s="53"/>
      <c r="L750" s="46"/>
      <c r="M750" s="69"/>
      <c r="N750" s="46">
        <v>1</v>
      </c>
      <c r="O750" s="46"/>
      <c r="P750" s="70"/>
      <c r="Q750" s="70"/>
      <c r="R750" s="70"/>
      <c r="S750" s="70">
        <v>1</v>
      </c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69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8">
        <v>110</v>
      </c>
      <c r="AQ750" s="55">
        <f>VLOOKUP(E750,'[1]LopHocPhan'!C$2:F$1412,4,FALSE)</f>
        <v>92</v>
      </c>
      <c r="AR750" s="56">
        <f t="shared" si="64"/>
        <v>18</v>
      </c>
      <c r="AS750" s="55"/>
      <c r="AT750" s="55"/>
      <c r="AU750" s="55">
        <f t="shared" si="65"/>
        <v>92</v>
      </c>
      <c r="AV750" s="71" t="s">
        <v>163</v>
      </c>
      <c r="AW750" s="55">
        <v>4</v>
      </c>
      <c r="AX750" s="55" t="s">
        <v>402</v>
      </c>
      <c r="AY750" s="72"/>
      <c r="AZ750" s="72"/>
      <c r="BA750" s="70"/>
      <c r="BB750" s="70"/>
      <c r="BC750" s="70"/>
      <c r="BD750" s="70"/>
      <c r="BE750" s="46" t="s">
        <v>93</v>
      </c>
      <c r="BF750" s="70" t="s">
        <v>287</v>
      </c>
      <c r="BG750" s="70"/>
      <c r="BH750" s="70"/>
      <c r="BI750" s="70"/>
      <c r="BJ750" s="70"/>
      <c r="BK750" s="72" t="s">
        <v>73</v>
      </c>
      <c r="BL750" s="72" t="s">
        <v>74</v>
      </c>
      <c r="BM750" s="49">
        <v>30</v>
      </c>
      <c r="BN750" s="60"/>
      <c r="BO750" s="61">
        <v>48</v>
      </c>
      <c r="BP750" s="61"/>
      <c r="BQ750" s="79"/>
      <c r="BR750" s="62"/>
      <c r="BS750" s="74"/>
      <c r="BT750" s="72" t="s">
        <v>105</v>
      </c>
      <c r="BV750" s="38"/>
    </row>
    <row r="751" spans="1:74" ht="26.25" customHeight="1">
      <c r="A751" s="46">
        <v>8</v>
      </c>
      <c r="B751" s="46">
        <v>734</v>
      </c>
      <c r="C751" s="90" t="s">
        <v>901</v>
      </c>
      <c r="D751" s="49">
        <v>2</v>
      </c>
      <c r="E751" s="49" t="str">
        <f t="shared" si="61"/>
        <v>1358HCMI0111</v>
      </c>
      <c r="F751" s="76">
        <v>1358</v>
      </c>
      <c r="G751" s="49" t="s">
        <v>902</v>
      </c>
      <c r="H751" s="77" t="s">
        <v>66</v>
      </c>
      <c r="I751" s="69" t="s">
        <v>451</v>
      </c>
      <c r="J751" s="53"/>
      <c r="K751" s="53"/>
      <c r="L751" s="46"/>
      <c r="M751" s="69"/>
      <c r="N751" s="46">
        <v>1</v>
      </c>
      <c r="O751" s="46"/>
      <c r="P751" s="70"/>
      <c r="Q751" s="70"/>
      <c r="R751" s="70"/>
      <c r="S751" s="70"/>
      <c r="T751" s="70"/>
      <c r="U751" s="70"/>
      <c r="V751" s="70"/>
      <c r="W751" s="70">
        <v>1</v>
      </c>
      <c r="X751" s="70"/>
      <c r="Y751" s="70"/>
      <c r="Z751" s="70"/>
      <c r="AA751" s="70"/>
      <c r="AB751" s="70"/>
      <c r="AC751" s="70"/>
      <c r="AD751" s="70"/>
      <c r="AE751" s="69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8">
        <v>120</v>
      </c>
      <c r="AQ751" s="55">
        <f>VLOOKUP(E751,'[1]LopHocPhan'!C$2:F$1412,4,FALSE)</f>
        <v>110</v>
      </c>
      <c r="AR751" s="56">
        <f t="shared" si="64"/>
        <v>10</v>
      </c>
      <c r="AS751" s="55"/>
      <c r="AT751" s="55"/>
      <c r="AU751" s="55">
        <f t="shared" si="65"/>
        <v>110</v>
      </c>
      <c r="AV751" s="71" t="s">
        <v>157</v>
      </c>
      <c r="AW751" s="55">
        <v>4</v>
      </c>
      <c r="AX751" s="55" t="s">
        <v>863</v>
      </c>
      <c r="AY751" s="72"/>
      <c r="AZ751" s="58" t="s">
        <v>864</v>
      </c>
      <c r="BA751" s="46" t="s">
        <v>93</v>
      </c>
      <c r="BB751" s="70" t="s">
        <v>318</v>
      </c>
      <c r="BC751" s="70"/>
      <c r="BD751" s="70"/>
      <c r="BE751" s="70"/>
      <c r="BF751" s="70"/>
      <c r="BG751" s="70"/>
      <c r="BH751" s="70"/>
      <c r="BI751" s="70"/>
      <c r="BJ751" s="70"/>
      <c r="BK751" s="72" t="s">
        <v>73</v>
      </c>
      <c r="BL751" s="72" t="s">
        <v>87</v>
      </c>
      <c r="BM751" s="49">
        <v>30</v>
      </c>
      <c r="BN751" s="60"/>
      <c r="BO751" s="61">
        <v>48</v>
      </c>
      <c r="BP751" s="61"/>
      <c r="BQ751" s="79"/>
      <c r="BR751" s="62"/>
      <c r="BS751" s="74"/>
      <c r="BT751" s="72" t="s">
        <v>105</v>
      </c>
      <c r="BV751" s="38"/>
    </row>
    <row r="752" spans="1:74" ht="26.25" customHeight="1">
      <c r="A752" s="46">
        <v>9</v>
      </c>
      <c r="B752" s="46">
        <v>735</v>
      </c>
      <c r="C752" s="90" t="s">
        <v>901</v>
      </c>
      <c r="D752" s="49">
        <v>2</v>
      </c>
      <c r="E752" s="49" t="str">
        <f t="shared" si="61"/>
        <v>1359HCMI0111</v>
      </c>
      <c r="F752" s="76">
        <v>1359</v>
      </c>
      <c r="G752" s="49" t="s">
        <v>902</v>
      </c>
      <c r="H752" s="77" t="s">
        <v>66</v>
      </c>
      <c r="I752" s="69" t="s">
        <v>451</v>
      </c>
      <c r="J752" s="53"/>
      <c r="K752" s="53"/>
      <c r="L752" s="46"/>
      <c r="M752" s="69"/>
      <c r="N752" s="46">
        <v>1</v>
      </c>
      <c r="O752" s="46"/>
      <c r="P752" s="70"/>
      <c r="Q752" s="70"/>
      <c r="R752" s="70"/>
      <c r="S752" s="70"/>
      <c r="T752" s="70"/>
      <c r="U752" s="70"/>
      <c r="V752" s="70"/>
      <c r="W752" s="70">
        <v>1</v>
      </c>
      <c r="X752" s="70"/>
      <c r="Y752" s="70"/>
      <c r="Z752" s="70"/>
      <c r="AA752" s="70"/>
      <c r="AB752" s="70"/>
      <c r="AC752" s="70"/>
      <c r="AD752" s="70"/>
      <c r="AE752" s="69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8">
        <v>150</v>
      </c>
      <c r="AQ752" s="55">
        <f>VLOOKUP(E752,'[1]LopHocPhan'!C$2:F$1412,4,FALSE)</f>
        <v>136</v>
      </c>
      <c r="AR752" s="56">
        <f t="shared" si="64"/>
        <v>14</v>
      </c>
      <c r="AS752" s="55"/>
      <c r="AT752" s="55"/>
      <c r="AU752" s="55">
        <f t="shared" si="65"/>
        <v>136</v>
      </c>
      <c r="AV752" s="71" t="s">
        <v>157</v>
      </c>
      <c r="AW752" s="55">
        <v>4</v>
      </c>
      <c r="AX752" s="55" t="s">
        <v>873</v>
      </c>
      <c r="AY752" s="72"/>
      <c r="AZ752" s="72" t="s">
        <v>910</v>
      </c>
      <c r="BA752" s="46" t="s">
        <v>93</v>
      </c>
      <c r="BB752" s="70" t="s">
        <v>171</v>
      </c>
      <c r="BC752" s="70"/>
      <c r="BD752" s="70"/>
      <c r="BE752" s="70"/>
      <c r="BF752" s="70"/>
      <c r="BG752" s="70"/>
      <c r="BH752" s="70"/>
      <c r="BI752" s="70"/>
      <c r="BJ752" s="70"/>
      <c r="BK752" s="72" t="s">
        <v>73</v>
      </c>
      <c r="BL752" s="72" t="s">
        <v>87</v>
      </c>
      <c r="BM752" s="49">
        <v>30</v>
      </c>
      <c r="BN752" s="60"/>
      <c r="BO752" s="61">
        <v>48</v>
      </c>
      <c r="BP752" s="61"/>
      <c r="BQ752" s="79"/>
      <c r="BR752" s="62"/>
      <c r="BS752" s="74"/>
      <c r="BT752" s="72" t="s">
        <v>105</v>
      </c>
      <c r="BV752" s="38"/>
    </row>
    <row r="753" spans="1:74" ht="26.25" customHeight="1">
      <c r="A753" s="46">
        <v>10</v>
      </c>
      <c r="B753" s="46">
        <v>791</v>
      </c>
      <c r="C753" s="81" t="s">
        <v>901</v>
      </c>
      <c r="D753" s="70">
        <v>2</v>
      </c>
      <c r="E753" s="49" t="str">
        <f t="shared" si="61"/>
        <v>1360HCMI0111</v>
      </c>
      <c r="F753" s="76">
        <v>1360</v>
      </c>
      <c r="G753" s="77" t="s">
        <v>902</v>
      </c>
      <c r="H753" s="77" t="s">
        <v>66</v>
      </c>
      <c r="I753" s="69" t="s">
        <v>618</v>
      </c>
      <c r="J753" s="53"/>
      <c r="K753" s="53"/>
      <c r="L753" s="46"/>
      <c r="M753" s="69"/>
      <c r="N753" s="46">
        <v>1</v>
      </c>
      <c r="O753" s="46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69"/>
      <c r="AF753" s="70">
        <v>1</v>
      </c>
      <c r="AG753" s="70"/>
      <c r="AH753" s="70"/>
      <c r="AI753" s="70"/>
      <c r="AJ753" s="70"/>
      <c r="AK753" s="70"/>
      <c r="AL753" s="70"/>
      <c r="AM753" s="70"/>
      <c r="AN753" s="70"/>
      <c r="AO753" s="70"/>
      <c r="AP753" s="78">
        <v>120</v>
      </c>
      <c r="AQ753" s="55">
        <f>VLOOKUP(E753,'[1]LopHocPhan'!C$2:F$1412,4,FALSE)</f>
        <v>120</v>
      </c>
      <c r="AR753" s="56">
        <f t="shared" si="64"/>
        <v>0</v>
      </c>
      <c r="AS753" s="55"/>
      <c r="AT753" s="55"/>
      <c r="AU753" s="55">
        <f t="shared" si="65"/>
        <v>120</v>
      </c>
      <c r="AV753" s="71" t="s">
        <v>84</v>
      </c>
      <c r="AW753" s="55">
        <v>4</v>
      </c>
      <c r="AX753" s="55" t="s">
        <v>911</v>
      </c>
      <c r="AY753" s="58"/>
      <c r="AZ753" s="72" t="s">
        <v>912</v>
      </c>
      <c r="BA753" s="70"/>
      <c r="BB753" s="70"/>
      <c r="BC753" s="46" t="s">
        <v>93</v>
      </c>
      <c r="BD753" s="70" t="s">
        <v>138</v>
      </c>
      <c r="BE753" s="70"/>
      <c r="BF753" s="70"/>
      <c r="BG753" s="70"/>
      <c r="BH753" s="70"/>
      <c r="BI753" s="70"/>
      <c r="BJ753" s="70"/>
      <c r="BK753" s="72" t="s">
        <v>73</v>
      </c>
      <c r="BL753" s="58" t="s">
        <v>87</v>
      </c>
      <c r="BM753" s="49">
        <v>30</v>
      </c>
      <c r="BN753" s="60"/>
      <c r="BO753" s="61">
        <v>48</v>
      </c>
      <c r="BP753" s="61"/>
      <c r="BQ753" s="79"/>
      <c r="BR753" s="62"/>
      <c r="BS753" s="74"/>
      <c r="BT753" s="72" t="s">
        <v>105</v>
      </c>
      <c r="BV753" s="38"/>
    </row>
    <row r="754" spans="1:74" ht="26.25" customHeight="1">
      <c r="A754" s="46">
        <v>11</v>
      </c>
      <c r="B754" s="46">
        <v>792</v>
      </c>
      <c r="C754" s="81" t="s">
        <v>901</v>
      </c>
      <c r="D754" s="70">
        <v>2</v>
      </c>
      <c r="E754" s="49" t="str">
        <f t="shared" si="61"/>
        <v>1361HCMI0111</v>
      </c>
      <c r="F754" s="76">
        <v>1361</v>
      </c>
      <c r="G754" s="77" t="s">
        <v>902</v>
      </c>
      <c r="H754" s="77" t="s">
        <v>66</v>
      </c>
      <c r="I754" s="69" t="s">
        <v>618</v>
      </c>
      <c r="J754" s="53"/>
      <c r="K754" s="53"/>
      <c r="L754" s="46"/>
      <c r="M754" s="69"/>
      <c r="N754" s="46">
        <v>1</v>
      </c>
      <c r="O754" s="46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69"/>
      <c r="AF754" s="70">
        <v>1</v>
      </c>
      <c r="AG754" s="70"/>
      <c r="AH754" s="70"/>
      <c r="AI754" s="70"/>
      <c r="AJ754" s="70"/>
      <c r="AK754" s="70"/>
      <c r="AL754" s="70"/>
      <c r="AM754" s="70"/>
      <c r="AN754" s="70"/>
      <c r="AO754" s="70"/>
      <c r="AP754" s="78">
        <v>65</v>
      </c>
      <c r="AQ754" s="55">
        <f>VLOOKUP(E754,'[1]LopHocPhan'!C$2:F$1412,4,FALSE)</f>
        <v>50</v>
      </c>
      <c r="AR754" s="56">
        <f t="shared" si="64"/>
        <v>15</v>
      </c>
      <c r="AS754" s="55"/>
      <c r="AT754" s="55"/>
      <c r="AU754" s="55">
        <f t="shared" si="65"/>
        <v>50</v>
      </c>
      <c r="AV754" s="71" t="s">
        <v>157</v>
      </c>
      <c r="AW754" s="55">
        <v>4</v>
      </c>
      <c r="AX754" s="55" t="s">
        <v>204</v>
      </c>
      <c r="AY754" s="72"/>
      <c r="AZ754" s="72"/>
      <c r="BA754" s="46" t="s">
        <v>93</v>
      </c>
      <c r="BB754" s="70" t="s">
        <v>313</v>
      </c>
      <c r="BC754" s="80"/>
      <c r="BD754" s="70"/>
      <c r="BE754" s="70"/>
      <c r="BF754" s="70"/>
      <c r="BG754" s="70"/>
      <c r="BH754" s="70"/>
      <c r="BI754" s="70"/>
      <c r="BJ754" s="70"/>
      <c r="BK754" s="72" t="s">
        <v>73</v>
      </c>
      <c r="BL754" s="72" t="s">
        <v>87</v>
      </c>
      <c r="BM754" s="49">
        <v>30</v>
      </c>
      <c r="BN754" s="60"/>
      <c r="BO754" s="61">
        <v>48</v>
      </c>
      <c r="BP754" s="61"/>
      <c r="BQ754" s="79"/>
      <c r="BR754" s="62"/>
      <c r="BS754" s="74"/>
      <c r="BT754" s="72" t="s">
        <v>105</v>
      </c>
      <c r="BV754" s="38"/>
    </row>
    <row r="755" spans="1:74" ht="26.25" customHeight="1">
      <c r="A755" s="46">
        <v>12</v>
      </c>
      <c r="B755" s="46">
        <v>808</v>
      </c>
      <c r="C755" s="68" t="s">
        <v>901</v>
      </c>
      <c r="D755" s="49">
        <v>2</v>
      </c>
      <c r="E755" s="49" t="str">
        <f t="shared" si="61"/>
        <v>1362HCMI0111</v>
      </c>
      <c r="F755" s="76">
        <v>1362</v>
      </c>
      <c r="G755" s="77" t="s">
        <v>902</v>
      </c>
      <c r="H755" s="77" t="s">
        <v>66</v>
      </c>
      <c r="I755" s="69" t="s">
        <v>913</v>
      </c>
      <c r="J755" s="53"/>
      <c r="K755" s="53"/>
      <c r="L755" s="46"/>
      <c r="M755" s="69"/>
      <c r="N755" s="46">
        <v>1</v>
      </c>
      <c r="O755" s="46"/>
      <c r="P755" s="70"/>
      <c r="Q755" s="70"/>
      <c r="R755" s="70"/>
      <c r="S755" s="70"/>
      <c r="T755" s="70"/>
      <c r="U755" s="70"/>
      <c r="V755" s="70"/>
      <c r="W755" s="70"/>
      <c r="X755" s="70">
        <v>1</v>
      </c>
      <c r="Y755" s="70"/>
      <c r="Z755" s="70"/>
      <c r="AA755" s="70"/>
      <c r="AB755" s="70"/>
      <c r="AC755" s="70"/>
      <c r="AD755" s="70"/>
      <c r="AE755" s="69"/>
      <c r="AF755" s="70"/>
      <c r="AG755" s="70">
        <v>1</v>
      </c>
      <c r="AH755" s="70"/>
      <c r="AI755" s="70"/>
      <c r="AJ755" s="70"/>
      <c r="AK755" s="70"/>
      <c r="AL755" s="70"/>
      <c r="AM755" s="70"/>
      <c r="AN755" s="70"/>
      <c r="AO755" s="70"/>
      <c r="AP755" s="78">
        <v>120</v>
      </c>
      <c r="AQ755" s="55">
        <f>VLOOKUP(E755,'[1]LopHocPhan'!C$2:F$1412,4,FALSE)</f>
        <v>119</v>
      </c>
      <c r="AR755" s="56">
        <f t="shared" si="64"/>
        <v>1</v>
      </c>
      <c r="AS755" s="55"/>
      <c r="AT755" s="55"/>
      <c r="AU755" s="55">
        <f t="shared" si="65"/>
        <v>119</v>
      </c>
      <c r="AV755" s="71" t="s">
        <v>84</v>
      </c>
      <c r="AW755" s="55">
        <v>2</v>
      </c>
      <c r="AX755" s="55" t="s">
        <v>534</v>
      </c>
      <c r="AY755" s="58"/>
      <c r="AZ755" s="72" t="s">
        <v>654</v>
      </c>
      <c r="BA755" s="70"/>
      <c r="BB755" s="70"/>
      <c r="BC755" s="46" t="s">
        <v>71</v>
      </c>
      <c r="BD755" s="70" t="s">
        <v>287</v>
      </c>
      <c r="BE755" s="70"/>
      <c r="BF755" s="70"/>
      <c r="BG755" s="70"/>
      <c r="BH755" s="70"/>
      <c r="BI755" s="70"/>
      <c r="BJ755" s="70"/>
      <c r="BK755" s="72" t="s">
        <v>73</v>
      </c>
      <c r="BL755" s="58" t="s">
        <v>87</v>
      </c>
      <c r="BM755" s="49">
        <v>30</v>
      </c>
      <c r="BN755" s="60"/>
      <c r="BO755" s="61">
        <v>48</v>
      </c>
      <c r="BP755" s="61"/>
      <c r="BQ755" s="79"/>
      <c r="BR755" s="62"/>
      <c r="BS755" s="74"/>
      <c r="BT755" s="72" t="s">
        <v>105</v>
      </c>
      <c r="BV755" s="38"/>
    </row>
    <row r="756" spans="1:74" ht="26.25" customHeight="1">
      <c r="A756" s="46">
        <v>13</v>
      </c>
      <c r="B756" s="46">
        <v>809</v>
      </c>
      <c r="C756" s="68" t="s">
        <v>901</v>
      </c>
      <c r="D756" s="49">
        <v>2</v>
      </c>
      <c r="E756" s="49" t="str">
        <f t="shared" si="61"/>
        <v>1363HCMI0111</v>
      </c>
      <c r="F756" s="76">
        <v>1363</v>
      </c>
      <c r="G756" s="77" t="s">
        <v>902</v>
      </c>
      <c r="H756" s="77" t="s">
        <v>66</v>
      </c>
      <c r="I756" s="69" t="s">
        <v>913</v>
      </c>
      <c r="J756" s="53"/>
      <c r="K756" s="53"/>
      <c r="L756" s="46"/>
      <c r="M756" s="69"/>
      <c r="N756" s="46">
        <v>1</v>
      </c>
      <c r="O756" s="46"/>
      <c r="P756" s="70"/>
      <c r="Q756" s="70"/>
      <c r="R756" s="70"/>
      <c r="S756" s="70"/>
      <c r="T756" s="70"/>
      <c r="U756" s="70"/>
      <c r="V756" s="70"/>
      <c r="W756" s="70"/>
      <c r="X756" s="70">
        <v>1</v>
      </c>
      <c r="Y756" s="70"/>
      <c r="Z756" s="70"/>
      <c r="AA756" s="70"/>
      <c r="AB756" s="70"/>
      <c r="AC756" s="70"/>
      <c r="AD756" s="70"/>
      <c r="AE756" s="69"/>
      <c r="AF756" s="70"/>
      <c r="AG756" s="70">
        <v>1</v>
      </c>
      <c r="AH756" s="70"/>
      <c r="AI756" s="70"/>
      <c r="AJ756" s="70"/>
      <c r="AK756" s="70"/>
      <c r="AL756" s="70"/>
      <c r="AM756" s="70"/>
      <c r="AN756" s="70"/>
      <c r="AO756" s="70"/>
      <c r="AP756" s="78">
        <v>120</v>
      </c>
      <c r="AQ756" s="55">
        <f>VLOOKUP(E756,'[1]LopHocPhan'!C$2:F$1412,4,FALSE)</f>
        <v>110</v>
      </c>
      <c r="AR756" s="56">
        <f t="shared" si="64"/>
        <v>10</v>
      </c>
      <c r="AS756" s="55"/>
      <c r="AT756" s="55"/>
      <c r="AU756" s="55">
        <f t="shared" si="65"/>
        <v>110</v>
      </c>
      <c r="AV756" s="71" t="s">
        <v>84</v>
      </c>
      <c r="AW756" s="55">
        <v>2</v>
      </c>
      <c r="AX756" s="55" t="s">
        <v>914</v>
      </c>
      <c r="AY756" s="58"/>
      <c r="AZ756" s="58" t="s">
        <v>915</v>
      </c>
      <c r="BA756" s="70"/>
      <c r="BB756" s="70"/>
      <c r="BC756" s="46" t="s">
        <v>71</v>
      </c>
      <c r="BD756" s="70" t="s">
        <v>318</v>
      </c>
      <c r="BE756" s="70"/>
      <c r="BF756" s="70"/>
      <c r="BG756" s="70"/>
      <c r="BH756" s="70"/>
      <c r="BI756" s="70"/>
      <c r="BJ756" s="70"/>
      <c r="BK756" s="72" t="s">
        <v>73</v>
      </c>
      <c r="BL756" s="58" t="s">
        <v>87</v>
      </c>
      <c r="BM756" s="49">
        <v>30</v>
      </c>
      <c r="BN756" s="60"/>
      <c r="BO756" s="61">
        <v>48</v>
      </c>
      <c r="BP756" s="61"/>
      <c r="BQ756" s="79"/>
      <c r="BR756" s="62"/>
      <c r="BS756" s="74"/>
      <c r="BT756" s="72" t="s">
        <v>105</v>
      </c>
      <c r="BV756" s="38"/>
    </row>
    <row r="757" spans="1:74" ht="26.25" customHeight="1">
      <c r="A757" s="46">
        <v>14</v>
      </c>
      <c r="B757" s="46">
        <v>860</v>
      </c>
      <c r="C757" s="68" t="s">
        <v>901</v>
      </c>
      <c r="D757" s="49">
        <v>2</v>
      </c>
      <c r="E757" s="49" t="str">
        <f t="shared" si="61"/>
        <v>1364HCMI0111</v>
      </c>
      <c r="F757" s="76">
        <v>1364</v>
      </c>
      <c r="G757" s="77" t="s">
        <v>902</v>
      </c>
      <c r="H757" s="77" t="s">
        <v>66</v>
      </c>
      <c r="I757" s="69" t="s">
        <v>620</v>
      </c>
      <c r="J757" s="53"/>
      <c r="K757" s="53"/>
      <c r="L757" s="46"/>
      <c r="M757" s="69"/>
      <c r="N757" s="46">
        <v>1</v>
      </c>
      <c r="O757" s="46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>
        <v>1</v>
      </c>
      <c r="AA757" s="70"/>
      <c r="AB757" s="70"/>
      <c r="AC757" s="70"/>
      <c r="AD757" s="70"/>
      <c r="AE757" s="69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8">
        <v>120</v>
      </c>
      <c r="AQ757" s="55">
        <f>VLOOKUP(E757,'[1]LopHocPhan'!C$2:F$1412,4,FALSE)</f>
        <v>104</v>
      </c>
      <c r="AR757" s="56">
        <f t="shared" si="64"/>
        <v>16</v>
      </c>
      <c r="AS757" s="55"/>
      <c r="AT757" s="55"/>
      <c r="AU757" s="55">
        <f t="shared" si="65"/>
        <v>104</v>
      </c>
      <c r="AV757" s="71" t="s">
        <v>68</v>
      </c>
      <c r="AW757" s="55">
        <v>4</v>
      </c>
      <c r="AX757" s="55" t="s">
        <v>351</v>
      </c>
      <c r="AY757" s="72"/>
      <c r="AZ757" s="58" t="s">
        <v>916</v>
      </c>
      <c r="BA757" s="70"/>
      <c r="BB757" s="70"/>
      <c r="BC757" s="70"/>
      <c r="BD757" s="70"/>
      <c r="BE757" s="70"/>
      <c r="BF757" s="70"/>
      <c r="BG757" s="46" t="s">
        <v>93</v>
      </c>
      <c r="BH757" s="70" t="s">
        <v>82</v>
      </c>
      <c r="BI757" s="70"/>
      <c r="BJ757" s="70"/>
      <c r="BK757" s="72" t="s">
        <v>73</v>
      </c>
      <c r="BL757" s="72" t="s">
        <v>74</v>
      </c>
      <c r="BM757" s="49">
        <v>30</v>
      </c>
      <c r="BN757" s="60"/>
      <c r="BO757" s="61">
        <v>48</v>
      </c>
      <c r="BP757" s="61"/>
      <c r="BQ757" s="79"/>
      <c r="BR757" s="62"/>
      <c r="BS757" s="74"/>
      <c r="BT757" s="72" t="s">
        <v>105</v>
      </c>
      <c r="BV757" s="38"/>
    </row>
    <row r="758" spans="1:74" ht="26.25" customHeight="1">
      <c r="A758" s="46">
        <v>15</v>
      </c>
      <c r="B758" s="46">
        <v>861</v>
      </c>
      <c r="C758" s="68" t="s">
        <v>901</v>
      </c>
      <c r="D758" s="49">
        <v>2</v>
      </c>
      <c r="E758" s="49" t="str">
        <f t="shared" si="61"/>
        <v>1365HCMI0111</v>
      </c>
      <c r="F758" s="76">
        <v>1365</v>
      </c>
      <c r="G758" s="77" t="s">
        <v>902</v>
      </c>
      <c r="H758" s="77" t="s">
        <v>66</v>
      </c>
      <c r="I758" s="69" t="s">
        <v>620</v>
      </c>
      <c r="J758" s="53"/>
      <c r="K758" s="53"/>
      <c r="L758" s="46"/>
      <c r="M758" s="69"/>
      <c r="N758" s="46">
        <v>1</v>
      </c>
      <c r="O758" s="46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>
        <v>1</v>
      </c>
      <c r="AA758" s="70"/>
      <c r="AB758" s="70"/>
      <c r="AC758" s="70"/>
      <c r="AD758" s="70"/>
      <c r="AE758" s="69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8">
        <v>120</v>
      </c>
      <c r="AQ758" s="55">
        <f>VLOOKUP(E758,'[1]LopHocPhan'!C$2:F$1412,4,FALSE)</f>
        <v>105</v>
      </c>
      <c r="AR758" s="56">
        <f t="shared" si="64"/>
        <v>15</v>
      </c>
      <c r="AS758" s="55"/>
      <c r="AT758" s="55"/>
      <c r="AU758" s="55">
        <f t="shared" si="65"/>
        <v>105</v>
      </c>
      <c r="AV758" s="71" t="s">
        <v>68</v>
      </c>
      <c r="AW758" s="55">
        <v>4</v>
      </c>
      <c r="AX758" s="55" t="s">
        <v>854</v>
      </c>
      <c r="AY758" s="72"/>
      <c r="AZ758" s="72" t="s">
        <v>917</v>
      </c>
      <c r="BA758" s="70"/>
      <c r="BB758" s="70"/>
      <c r="BC758" s="70"/>
      <c r="BD758" s="70"/>
      <c r="BE758" s="70"/>
      <c r="BF758" s="70"/>
      <c r="BG758" s="46" t="s">
        <v>93</v>
      </c>
      <c r="BH758" s="70" t="s">
        <v>186</v>
      </c>
      <c r="BI758" s="70"/>
      <c r="BJ758" s="70"/>
      <c r="BK758" s="72" t="s">
        <v>73</v>
      </c>
      <c r="BL758" s="72" t="s">
        <v>74</v>
      </c>
      <c r="BM758" s="49">
        <v>30</v>
      </c>
      <c r="BN758" s="60"/>
      <c r="BO758" s="61">
        <v>48</v>
      </c>
      <c r="BP758" s="61"/>
      <c r="BQ758" s="79"/>
      <c r="BR758" s="62"/>
      <c r="BS758" s="74"/>
      <c r="BT758" s="72" t="s">
        <v>105</v>
      </c>
      <c r="BV758" s="38"/>
    </row>
    <row r="759" spans="1:74" ht="26.25" customHeight="1">
      <c r="A759" s="46">
        <v>16</v>
      </c>
      <c r="B759" s="46">
        <v>880</v>
      </c>
      <c r="C759" s="68" t="s">
        <v>901</v>
      </c>
      <c r="D759" s="49">
        <v>2</v>
      </c>
      <c r="E759" s="49" t="str">
        <f t="shared" si="61"/>
        <v>1366HCMI0111</v>
      </c>
      <c r="F759" s="76">
        <v>1366</v>
      </c>
      <c r="G759" s="77" t="s">
        <v>902</v>
      </c>
      <c r="H759" s="77" t="s">
        <v>66</v>
      </c>
      <c r="I759" s="69" t="s">
        <v>621</v>
      </c>
      <c r="J759" s="53"/>
      <c r="K759" s="53"/>
      <c r="L759" s="46"/>
      <c r="M759" s="69"/>
      <c r="N759" s="46">
        <v>1</v>
      </c>
      <c r="O759" s="46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>
        <v>1</v>
      </c>
      <c r="AB759" s="70"/>
      <c r="AC759" s="70"/>
      <c r="AD759" s="70"/>
      <c r="AE759" s="69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8">
        <v>110</v>
      </c>
      <c r="AQ759" s="55">
        <f>VLOOKUP(E759,'[1]LopHocPhan'!C$2:F$1412,4,FALSE)</f>
        <v>97</v>
      </c>
      <c r="AR759" s="56">
        <f t="shared" si="64"/>
        <v>13</v>
      </c>
      <c r="AS759" s="55"/>
      <c r="AT759" s="55"/>
      <c r="AU759" s="55">
        <f t="shared" si="65"/>
        <v>97</v>
      </c>
      <c r="AV759" s="71" t="s">
        <v>91</v>
      </c>
      <c r="AW759" s="55">
        <v>2</v>
      </c>
      <c r="AX759" s="55" t="s">
        <v>208</v>
      </c>
      <c r="AY759" s="72"/>
      <c r="AZ759" s="72"/>
      <c r="BA759" s="70"/>
      <c r="BB759" s="70"/>
      <c r="BC759" s="70"/>
      <c r="BD759" s="70"/>
      <c r="BE759" s="70"/>
      <c r="BF759" s="70"/>
      <c r="BG759" s="70"/>
      <c r="BH759" s="70"/>
      <c r="BI759" s="46" t="s">
        <v>71</v>
      </c>
      <c r="BJ759" s="70" t="s">
        <v>209</v>
      </c>
      <c r="BK759" s="72" t="s">
        <v>73</v>
      </c>
      <c r="BL759" s="72" t="s">
        <v>74</v>
      </c>
      <c r="BM759" s="49">
        <v>30</v>
      </c>
      <c r="BN759" s="60"/>
      <c r="BO759" s="61">
        <v>48</v>
      </c>
      <c r="BP759" s="61"/>
      <c r="BQ759" s="79"/>
      <c r="BR759" s="62"/>
      <c r="BS759" s="74"/>
      <c r="BT759" s="72" t="s">
        <v>105</v>
      </c>
      <c r="BV759" s="38"/>
    </row>
    <row r="760" spans="1:74" ht="26.25" customHeight="1">
      <c r="A760" s="46">
        <v>17</v>
      </c>
      <c r="B760" s="46">
        <v>881</v>
      </c>
      <c r="C760" s="68" t="s">
        <v>901</v>
      </c>
      <c r="D760" s="49">
        <v>2</v>
      </c>
      <c r="E760" s="49" t="str">
        <f t="shared" si="61"/>
        <v>1367HCMI0111</v>
      </c>
      <c r="F760" s="76">
        <v>1367</v>
      </c>
      <c r="G760" s="77" t="s">
        <v>902</v>
      </c>
      <c r="H760" s="77" t="s">
        <v>66</v>
      </c>
      <c r="I760" s="69" t="s">
        <v>621</v>
      </c>
      <c r="J760" s="53"/>
      <c r="K760" s="53"/>
      <c r="L760" s="46"/>
      <c r="M760" s="69"/>
      <c r="N760" s="46">
        <v>1</v>
      </c>
      <c r="O760" s="46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>
        <v>1</v>
      </c>
      <c r="AB760" s="70"/>
      <c r="AC760" s="70"/>
      <c r="AD760" s="70"/>
      <c r="AE760" s="69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8">
        <v>110</v>
      </c>
      <c r="AQ760" s="55">
        <f>VLOOKUP(E760,'[1]LopHocPhan'!C$2:F$1412,4,FALSE)</f>
        <v>81</v>
      </c>
      <c r="AR760" s="56">
        <f t="shared" si="64"/>
        <v>29</v>
      </c>
      <c r="AS760" s="55"/>
      <c r="AT760" s="55"/>
      <c r="AU760" s="55">
        <f t="shared" si="65"/>
        <v>81</v>
      </c>
      <c r="AV760" s="71" t="s">
        <v>91</v>
      </c>
      <c r="AW760" s="55">
        <v>2</v>
      </c>
      <c r="AX760" s="55" t="s">
        <v>171</v>
      </c>
      <c r="AY760" s="72"/>
      <c r="AZ760" s="72"/>
      <c r="BA760" s="70"/>
      <c r="BB760" s="70"/>
      <c r="BC760" s="70"/>
      <c r="BD760" s="70"/>
      <c r="BE760" s="70"/>
      <c r="BF760" s="70"/>
      <c r="BG760" s="70"/>
      <c r="BH760" s="70"/>
      <c r="BI760" s="46" t="s">
        <v>71</v>
      </c>
      <c r="BJ760" s="70" t="s">
        <v>130</v>
      </c>
      <c r="BK760" s="72" t="s">
        <v>73</v>
      </c>
      <c r="BL760" s="72" t="s">
        <v>74</v>
      </c>
      <c r="BM760" s="49">
        <v>30</v>
      </c>
      <c r="BN760" s="60"/>
      <c r="BO760" s="61">
        <v>48</v>
      </c>
      <c r="BP760" s="61"/>
      <c r="BQ760" s="79"/>
      <c r="BR760" s="62"/>
      <c r="BS760" s="74"/>
      <c r="BT760" s="72" t="s">
        <v>105</v>
      </c>
      <c r="BV760" s="38"/>
    </row>
    <row r="761" spans="1:74" ht="26.25" customHeight="1">
      <c r="A761" s="46">
        <v>18</v>
      </c>
      <c r="B761" s="46">
        <v>895</v>
      </c>
      <c r="C761" s="81" t="s">
        <v>901</v>
      </c>
      <c r="D761" s="70">
        <v>2</v>
      </c>
      <c r="E761" s="49" t="str">
        <f t="shared" si="61"/>
        <v>1368HCMI0111</v>
      </c>
      <c r="F761" s="76">
        <v>1368</v>
      </c>
      <c r="G761" s="69" t="s">
        <v>902</v>
      </c>
      <c r="H761" s="77" t="s">
        <v>66</v>
      </c>
      <c r="I761" s="69" t="s">
        <v>918</v>
      </c>
      <c r="J761" s="53"/>
      <c r="K761" s="53"/>
      <c r="L761" s="46"/>
      <c r="M761" s="69"/>
      <c r="N761" s="46">
        <v>1</v>
      </c>
      <c r="O761" s="46"/>
      <c r="P761" s="70"/>
      <c r="Q761" s="70"/>
      <c r="R761" s="70"/>
      <c r="S761" s="70"/>
      <c r="T761" s="70"/>
      <c r="U761" s="70">
        <v>1</v>
      </c>
      <c r="V761" s="70">
        <v>1</v>
      </c>
      <c r="W761" s="70"/>
      <c r="X761" s="70"/>
      <c r="Y761" s="70"/>
      <c r="Z761" s="70"/>
      <c r="AA761" s="70"/>
      <c r="AB761" s="70"/>
      <c r="AC761" s="70"/>
      <c r="AD761" s="70"/>
      <c r="AE761" s="69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8">
        <v>110</v>
      </c>
      <c r="AQ761" s="55">
        <f>VLOOKUP(E761,'[1]LopHocPhan'!C$2:F$1412,4,FALSE)</f>
        <v>109</v>
      </c>
      <c r="AR761" s="56">
        <f t="shared" si="64"/>
        <v>1</v>
      </c>
      <c r="AS761" s="55"/>
      <c r="AT761" s="55"/>
      <c r="AU761" s="55">
        <f t="shared" si="65"/>
        <v>109</v>
      </c>
      <c r="AV761" s="71" t="s">
        <v>157</v>
      </c>
      <c r="AW761" s="55">
        <v>2</v>
      </c>
      <c r="AX761" s="55" t="s">
        <v>351</v>
      </c>
      <c r="AY761" s="72"/>
      <c r="AZ761" s="72" t="s">
        <v>919</v>
      </c>
      <c r="BA761" s="46" t="s">
        <v>71</v>
      </c>
      <c r="BB761" s="70" t="s">
        <v>209</v>
      </c>
      <c r="BC761" s="70"/>
      <c r="BD761" s="70"/>
      <c r="BE761" s="70"/>
      <c r="BF761" s="70"/>
      <c r="BG761" s="70"/>
      <c r="BH761" s="70"/>
      <c r="BI761" s="70"/>
      <c r="BJ761" s="70"/>
      <c r="BK761" s="72" t="s">
        <v>73</v>
      </c>
      <c r="BL761" s="72" t="s">
        <v>87</v>
      </c>
      <c r="BM761" s="49">
        <v>30</v>
      </c>
      <c r="BN761" s="60"/>
      <c r="BO761" s="61">
        <v>48</v>
      </c>
      <c r="BP761" s="61"/>
      <c r="BQ761" s="79"/>
      <c r="BR761" s="62"/>
      <c r="BS761" s="74"/>
      <c r="BT761" s="72" t="s">
        <v>105</v>
      </c>
      <c r="BV761" s="38"/>
    </row>
    <row r="762" spans="1:74" ht="26.25" customHeight="1">
      <c r="A762" s="46">
        <v>19</v>
      </c>
      <c r="B762" s="46">
        <v>896</v>
      </c>
      <c r="C762" s="81" t="s">
        <v>901</v>
      </c>
      <c r="D762" s="70">
        <v>2</v>
      </c>
      <c r="E762" s="49" t="str">
        <f t="shared" si="61"/>
        <v>1369HCMI0111</v>
      </c>
      <c r="F762" s="76">
        <v>1369</v>
      </c>
      <c r="G762" s="69" t="s">
        <v>902</v>
      </c>
      <c r="H762" s="77" t="s">
        <v>66</v>
      </c>
      <c r="I762" s="69" t="s">
        <v>918</v>
      </c>
      <c r="J762" s="53"/>
      <c r="K762" s="53"/>
      <c r="L762" s="46"/>
      <c r="M762" s="69"/>
      <c r="N762" s="46">
        <v>1</v>
      </c>
      <c r="O762" s="46"/>
      <c r="P762" s="70"/>
      <c r="Q762" s="70"/>
      <c r="R762" s="70"/>
      <c r="S762" s="70"/>
      <c r="T762" s="70"/>
      <c r="U762" s="70">
        <v>1</v>
      </c>
      <c r="V762" s="70">
        <v>1</v>
      </c>
      <c r="W762" s="70"/>
      <c r="X762" s="70"/>
      <c r="Y762" s="70"/>
      <c r="Z762" s="70"/>
      <c r="AA762" s="70"/>
      <c r="AB762" s="70"/>
      <c r="AC762" s="70"/>
      <c r="AD762" s="70"/>
      <c r="AE762" s="69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8">
        <v>110</v>
      </c>
      <c r="AQ762" s="55">
        <f>VLOOKUP(E762,'[1]LopHocPhan'!C$2:F$1412,4,FALSE)</f>
        <v>110</v>
      </c>
      <c r="AR762" s="56">
        <f t="shared" si="64"/>
        <v>0</v>
      </c>
      <c r="AS762" s="55"/>
      <c r="AT762" s="55"/>
      <c r="AU762" s="55">
        <f t="shared" si="65"/>
        <v>110</v>
      </c>
      <c r="AV762" s="71" t="s">
        <v>157</v>
      </c>
      <c r="AW762" s="55">
        <v>2</v>
      </c>
      <c r="AX762" s="55" t="s">
        <v>854</v>
      </c>
      <c r="AY762" s="72"/>
      <c r="AZ762" s="58" t="s">
        <v>909</v>
      </c>
      <c r="BA762" s="46" t="s">
        <v>71</v>
      </c>
      <c r="BB762" s="70" t="s">
        <v>130</v>
      </c>
      <c r="BC762" s="70"/>
      <c r="BD762" s="70"/>
      <c r="BE762" s="70"/>
      <c r="BF762" s="70"/>
      <c r="BG762" s="70"/>
      <c r="BH762" s="70"/>
      <c r="BI762" s="70"/>
      <c r="BJ762" s="70"/>
      <c r="BK762" s="72" t="s">
        <v>73</v>
      </c>
      <c r="BL762" s="72" t="s">
        <v>87</v>
      </c>
      <c r="BM762" s="49">
        <v>30</v>
      </c>
      <c r="BN762" s="60"/>
      <c r="BO762" s="61">
        <v>48</v>
      </c>
      <c r="BP762" s="61"/>
      <c r="BQ762" s="79"/>
      <c r="BR762" s="62"/>
      <c r="BS762" s="74"/>
      <c r="BT762" s="72" t="s">
        <v>105</v>
      </c>
      <c r="BV762" s="38"/>
    </row>
    <row r="763" spans="1:74" ht="26.25" customHeight="1">
      <c r="A763" s="46">
        <v>20</v>
      </c>
      <c r="B763" s="46">
        <v>918</v>
      </c>
      <c r="C763" s="81" t="s">
        <v>901</v>
      </c>
      <c r="D763" s="70">
        <v>2</v>
      </c>
      <c r="E763" s="49" t="str">
        <f t="shared" si="61"/>
        <v>1370HCMI0111</v>
      </c>
      <c r="F763" s="76">
        <v>1370</v>
      </c>
      <c r="G763" s="69" t="s">
        <v>902</v>
      </c>
      <c r="H763" s="77" t="s">
        <v>66</v>
      </c>
      <c r="I763" s="69" t="s">
        <v>920</v>
      </c>
      <c r="J763" s="53"/>
      <c r="K763" s="53"/>
      <c r="L763" s="46"/>
      <c r="M763" s="69"/>
      <c r="N763" s="46">
        <v>1</v>
      </c>
      <c r="O763" s="46"/>
      <c r="P763" s="70"/>
      <c r="Q763" s="70"/>
      <c r="R763" s="70"/>
      <c r="S763" s="70"/>
      <c r="T763" s="70"/>
      <c r="U763" s="70">
        <v>1</v>
      </c>
      <c r="V763" s="70">
        <v>1</v>
      </c>
      <c r="W763" s="70"/>
      <c r="X763" s="70"/>
      <c r="Y763" s="70"/>
      <c r="Z763" s="70"/>
      <c r="AA763" s="70"/>
      <c r="AB763" s="70"/>
      <c r="AC763" s="70"/>
      <c r="AD763" s="70"/>
      <c r="AE763" s="69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8">
        <v>110</v>
      </c>
      <c r="AQ763" s="55">
        <f>VLOOKUP(E763,'[1]LopHocPhan'!C$2:F$1412,4,FALSE)</f>
        <v>110</v>
      </c>
      <c r="AR763" s="56">
        <f t="shared" si="64"/>
        <v>0</v>
      </c>
      <c r="AS763" s="55"/>
      <c r="AT763" s="55"/>
      <c r="AU763" s="55">
        <f t="shared" si="65"/>
        <v>110</v>
      </c>
      <c r="AV763" s="71" t="s">
        <v>163</v>
      </c>
      <c r="AW763" s="55">
        <v>2</v>
      </c>
      <c r="AX763" s="55" t="s">
        <v>406</v>
      </c>
      <c r="AY763" s="72"/>
      <c r="AZ763" s="58" t="s">
        <v>407</v>
      </c>
      <c r="BA763" s="70"/>
      <c r="BB763" s="70"/>
      <c r="BC763" s="70"/>
      <c r="BD763" s="70"/>
      <c r="BE763" s="46" t="s">
        <v>71</v>
      </c>
      <c r="BF763" s="70" t="s">
        <v>138</v>
      </c>
      <c r="BG763" s="70"/>
      <c r="BH763" s="70"/>
      <c r="BI763" s="70"/>
      <c r="BJ763" s="70"/>
      <c r="BK763" s="72" t="s">
        <v>73</v>
      </c>
      <c r="BL763" s="72" t="s">
        <v>74</v>
      </c>
      <c r="BM763" s="49">
        <v>30</v>
      </c>
      <c r="BN763" s="60"/>
      <c r="BO763" s="61">
        <v>48</v>
      </c>
      <c r="BP763" s="61"/>
      <c r="BQ763" s="79"/>
      <c r="BR763" s="62"/>
      <c r="BS763" s="74"/>
      <c r="BT763" s="72" t="s">
        <v>105</v>
      </c>
      <c r="BV763" s="38"/>
    </row>
    <row r="764" spans="1:74" ht="26.25" customHeight="1">
      <c r="A764" s="46">
        <v>21</v>
      </c>
      <c r="B764" s="46">
        <v>919</v>
      </c>
      <c r="C764" s="81" t="s">
        <v>901</v>
      </c>
      <c r="D764" s="70">
        <v>2</v>
      </c>
      <c r="E764" s="49" t="str">
        <f t="shared" si="61"/>
        <v>1371HCMI0111</v>
      </c>
      <c r="F764" s="76">
        <v>1371</v>
      </c>
      <c r="G764" s="69" t="s">
        <v>902</v>
      </c>
      <c r="H764" s="77" t="s">
        <v>66</v>
      </c>
      <c r="I764" s="69" t="s">
        <v>920</v>
      </c>
      <c r="J764" s="53"/>
      <c r="K764" s="53"/>
      <c r="L764" s="46"/>
      <c r="M764" s="69"/>
      <c r="N764" s="46">
        <v>1</v>
      </c>
      <c r="O764" s="46"/>
      <c r="P764" s="70"/>
      <c r="Q764" s="70"/>
      <c r="R764" s="70"/>
      <c r="S764" s="70"/>
      <c r="T764" s="70"/>
      <c r="U764" s="70">
        <v>1</v>
      </c>
      <c r="V764" s="70">
        <v>1</v>
      </c>
      <c r="W764" s="70"/>
      <c r="X764" s="70"/>
      <c r="Y764" s="70"/>
      <c r="Z764" s="70"/>
      <c r="AA764" s="70"/>
      <c r="AB764" s="70"/>
      <c r="AC764" s="70"/>
      <c r="AD764" s="70"/>
      <c r="AE764" s="69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8">
        <v>110</v>
      </c>
      <c r="AQ764" s="55">
        <f>VLOOKUP(E764,'[1]LopHocPhan'!C$2:F$1412,4,FALSE)</f>
        <v>110</v>
      </c>
      <c r="AR764" s="56">
        <f t="shared" si="64"/>
        <v>0</v>
      </c>
      <c r="AS764" s="55"/>
      <c r="AT764" s="55"/>
      <c r="AU764" s="55">
        <f t="shared" si="65"/>
        <v>110</v>
      </c>
      <c r="AV764" s="71" t="s">
        <v>163</v>
      </c>
      <c r="AW764" s="55">
        <v>2</v>
      </c>
      <c r="AX764" s="55" t="s">
        <v>160</v>
      </c>
      <c r="AY764" s="72"/>
      <c r="AZ764" s="58" t="s">
        <v>921</v>
      </c>
      <c r="BA764" s="70"/>
      <c r="BB764" s="70"/>
      <c r="BC764" s="70"/>
      <c r="BD764" s="70"/>
      <c r="BE764" s="46" t="s">
        <v>71</v>
      </c>
      <c r="BF764" s="70" t="s">
        <v>209</v>
      </c>
      <c r="BG764" s="70"/>
      <c r="BH764" s="70"/>
      <c r="BI764" s="70"/>
      <c r="BJ764" s="70"/>
      <c r="BK764" s="72" t="s">
        <v>73</v>
      </c>
      <c r="BL764" s="72" t="s">
        <v>74</v>
      </c>
      <c r="BM764" s="49">
        <v>30</v>
      </c>
      <c r="BN764" s="60"/>
      <c r="BO764" s="61">
        <v>48</v>
      </c>
      <c r="BP764" s="61"/>
      <c r="BQ764" s="79"/>
      <c r="BR764" s="62"/>
      <c r="BS764" s="74"/>
      <c r="BT764" s="72" t="s">
        <v>105</v>
      </c>
      <c r="BV764" s="38"/>
    </row>
    <row r="765" spans="1:74" ht="26.25" customHeight="1">
      <c r="A765" s="46">
        <v>22</v>
      </c>
      <c r="B765" s="46">
        <v>920</v>
      </c>
      <c r="C765" s="81" t="s">
        <v>901</v>
      </c>
      <c r="D765" s="70">
        <v>2</v>
      </c>
      <c r="E765" s="49" t="str">
        <f t="shared" si="61"/>
        <v>1372HCMI0111</v>
      </c>
      <c r="F765" s="76">
        <v>1372</v>
      </c>
      <c r="G765" s="69" t="s">
        <v>902</v>
      </c>
      <c r="H765" s="77" t="s">
        <v>66</v>
      </c>
      <c r="I765" s="69" t="s">
        <v>920</v>
      </c>
      <c r="J765" s="53"/>
      <c r="K765" s="53"/>
      <c r="L765" s="46"/>
      <c r="M765" s="69"/>
      <c r="N765" s="46">
        <v>1</v>
      </c>
      <c r="O765" s="46"/>
      <c r="P765" s="70"/>
      <c r="Q765" s="70"/>
      <c r="R765" s="70"/>
      <c r="S765" s="70"/>
      <c r="T765" s="70"/>
      <c r="U765" s="70">
        <v>1</v>
      </c>
      <c r="V765" s="70">
        <v>1</v>
      </c>
      <c r="W765" s="70"/>
      <c r="X765" s="70"/>
      <c r="Y765" s="70"/>
      <c r="Z765" s="70"/>
      <c r="AA765" s="70"/>
      <c r="AB765" s="70"/>
      <c r="AC765" s="70"/>
      <c r="AD765" s="70"/>
      <c r="AE765" s="69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8">
        <v>110</v>
      </c>
      <c r="AQ765" s="55">
        <f>VLOOKUP(E765,'[1]LopHocPhan'!C$2:F$1412,4,FALSE)</f>
        <v>87</v>
      </c>
      <c r="AR765" s="56">
        <f t="shared" si="64"/>
        <v>23</v>
      </c>
      <c r="AS765" s="55"/>
      <c r="AT765" s="55"/>
      <c r="AU765" s="55">
        <f t="shared" si="65"/>
        <v>87</v>
      </c>
      <c r="AV765" s="71" t="s">
        <v>163</v>
      </c>
      <c r="AW765" s="55">
        <v>2</v>
      </c>
      <c r="AX765" s="55" t="s">
        <v>158</v>
      </c>
      <c r="AY765" s="72"/>
      <c r="AZ765" s="72"/>
      <c r="BA765" s="70"/>
      <c r="BB765" s="70"/>
      <c r="BC765" s="70"/>
      <c r="BD765" s="70"/>
      <c r="BE765" s="46" t="s">
        <v>71</v>
      </c>
      <c r="BF765" s="46" t="s">
        <v>331</v>
      </c>
      <c r="BG765" s="70"/>
      <c r="BH765" s="70"/>
      <c r="BI765" s="70"/>
      <c r="BJ765" s="70"/>
      <c r="BK765" s="72" t="s">
        <v>73</v>
      </c>
      <c r="BL765" s="72" t="s">
        <v>74</v>
      </c>
      <c r="BM765" s="49">
        <v>30</v>
      </c>
      <c r="BN765" s="60"/>
      <c r="BO765" s="61">
        <v>48</v>
      </c>
      <c r="BP765" s="61"/>
      <c r="BQ765" s="79"/>
      <c r="BR765" s="62"/>
      <c r="BS765" s="74"/>
      <c r="BT765" s="72" t="s">
        <v>105</v>
      </c>
      <c r="BV765" s="38"/>
    </row>
    <row r="766" spans="1:74" ht="26.25" customHeight="1">
      <c r="A766" s="46">
        <v>23</v>
      </c>
      <c r="B766" s="46">
        <v>943</v>
      </c>
      <c r="C766" s="68" t="s">
        <v>901</v>
      </c>
      <c r="D766" s="49">
        <v>2</v>
      </c>
      <c r="E766" s="49" t="str">
        <f t="shared" si="61"/>
        <v>1373HCMI0111</v>
      </c>
      <c r="F766" s="76">
        <v>1373</v>
      </c>
      <c r="G766" s="77" t="s">
        <v>902</v>
      </c>
      <c r="H766" s="77" t="s">
        <v>66</v>
      </c>
      <c r="I766" s="69" t="s">
        <v>922</v>
      </c>
      <c r="J766" s="53"/>
      <c r="K766" s="53"/>
      <c r="L766" s="46"/>
      <c r="M766" s="69"/>
      <c r="N766" s="46">
        <v>1</v>
      </c>
      <c r="O766" s="46"/>
      <c r="P766" s="70"/>
      <c r="Q766" s="70"/>
      <c r="R766" s="70"/>
      <c r="S766" s="70"/>
      <c r="T766" s="70"/>
      <c r="U766" s="70"/>
      <c r="V766" s="70"/>
      <c r="W766" s="70"/>
      <c r="X766" s="70">
        <v>1</v>
      </c>
      <c r="Y766" s="70"/>
      <c r="Z766" s="70"/>
      <c r="AA766" s="70"/>
      <c r="AB766" s="70"/>
      <c r="AC766" s="70"/>
      <c r="AD766" s="70"/>
      <c r="AE766" s="69"/>
      <c r="AF766" s="70"/>
      <c r="AG766" s="70">
        <v>1</v>
      </c>
      <c r="AH766" s="70"/>
      <c r="AI766" s="70"/>
      <c r="AJ766" s="70"/>
      <c r="AK766" s="70"/>
      <c r="AL766" s="70"/>
      <c r="AM766" s="70"/>
      <c r="AN766" s="70"/>
      <c r="AO766" s="70"/>
      <c r="AP766" s="78">
        <v>120</v>
      </c>
      <c r="AQ766" s="55">
        <f>VLOOKUP(E766,'[1]LopHocPhan'!C$2:F$1412,4,FALSE)</f>
        <v>120</v>
      </c>
      <c r="AR766" s="56">
        <f t="shared" si="64"/>
        <v>0</v>
      </c>
      <c r="AS766" s="55"/>
      <c r="AT766" s="55"/>
      <c r="AU766" s="55">
        <f t="shared" si="65"/>
        <v>120</v>
      </c>
      <c r="AV766" s="71" t="s">
        <v>76</v>
      </c>
      <c r="AW766" s="55">
        <v>2</v>
      </c>
      <c r="AX766" s="55" t="s">
        <v>113</v>
      </c>
      <c r="AY766" s="72"/>
      <c r="AZ766" s="72" t="s">
        <v>923</v>
      </c>
      <c r="BA766" s="70"/>
      <c r="BB766" s="70"/>
      <c r="BC766" s="70"/>
      <c r="BD766" s="70"/>
      <c r="BE766" s="70"/>
      <c r="BF766" s="70"/>
      <c r="BG766" s="46" t="s">
        <v>71</v>
      </c>
      <c r="BH766" s="70" t="s">
        <v>135</v>
      </c>
      <c r="BI766" s="70"/>
      <c r="BJ766" s="70"/>
      <c r="BK766" s="72" t="s">
        <v>73</v>
      </c>
      <c r="BL766" s="72" t="s">
        <v>74</v>
      </c>
      <c r="BM766" s="49">
        <v>30</v>
      </c>
      <c r="BN766" s="60"/>
      <c r="BO766" s="61">
        <v>48</v>
      </c>
      <c r="BP766" s="61"/>
      <c r="BQ766" s="79"/>
      <c r="BR766" s="62"/>
      <c r="BS766" s="74"/>
      <c r="BT766" s="72" t="s">
        <v>105</v>
      </c>
      <c r="BV766" s="38"/>
    </row>
    <row r="767" spans="1:74" ht="26.25" customHeight="1">
      <c r="A767" s="46">
        <v>24</v>
      </c>
      <c r="B767" s="46">
        <v>944</v>
      </c>
      <c r="C767" s="68" t="s">
        <v>901</v>
      </c>
      <c r="D767" s="49">
        <v>2</v>
      </c>
      <c r="E767" s="49" t="str">
        <f t="shared" si="61"/>
        <v>1374HCMI0111</v>
      </c>
      <c r="F767" s="76">
        <v>1374</v>
      </c>
      <c r="G767" s="77" t="s">
        <v>902</v>
      </c>
      <c r="H767" s="77" t="s">
        <v>66</v>
      </c>
      <c r="I767" s="69" t="s">
        <v>922</v>
      </c>
      <c r="J767" s="53"/>
      <c r="K767" s="53"/>
      <c r="L767" s="46"/>
      <c r="M767" s="69"/>
      <c r="N767" s="46">
        <v>1</v>
      </c>
      <c r="O767" s="46"/>
      <c r="P767" s="70"/>
      <c r="Q767" s="70"/>
      <c r="R767" s="70"/>
      <c r="S767" s="70"/>
      <c r="T767" s="70"/>
      <c r="U767" s="70"/>
      <c r="V767" s="70"/>
      <c r="W767" s="70"/>
      <c r="X767" s="70">
        <v>1</v>
      </c>
      <c r="Y767" s="70"/>
      <c r="Z767" s="70"/>
      <c r="AA767" s="70"/>
      <c r="AB767" s="70"/>
      <c r="AC767" s="70"/>
      <c r="AD767" s="70"/>
      <c r="AE767" s="69"/>
      <c r="AF767" s="70"/>
      <c r="AG767" s="70">
        <v>1</v>
      </c>
      <c r="AH767" s="70"/>
      <c r="AI767" s="70"/>
      <c r="AJ767" s="70"/>
      <c r="AK767" s="70"/>
      <c r="AL767" s="70"/>
      <c r="AM767" s="70"/>
      <c r="AN767" s="70"/>
      <c r="AO767" s="70"/>
      <c r="AP767" s="78">
        <v>120</v>
      </c>
      <c r="AQ767" s="55">
        <f>VLOOKUP(E767,'[1]LopHocPhan'!C$2:F$1412,4,FALSE)</f>
        <v>116</v>
      </c>
      <c r="AR767" s="56">
        <f t="shared" si="64"/>
        <v>4</v>
      </c>
      <c r="AS767" s="55"/>
      <c r="AT767" s="55"/>
      <c r="AU767" s="55">
        <f t="shared" si="65"/>
        <v>116</v>
      </c>
      <c r="AV767" s="71" t="s">
        <v>76</v>
      </c>
      <c r="AW767" s="55">
        <v>2</v>
      </c>
      <c r="AX767" s="55" t="s">
        <v>268</v>
      </c>
      <c r="AY767" s="72"/>
      <c r="AZ767" s="58" t="s">
        <v>924</v>
      </c>
      <c r="BA767" s="70"/>
      <c r="BB767" s="70"/>
      <c r="BC767" s="70"/>
      <c r="BD767" s="70"/>
      <c r="BE767" s="70"/>
      <c r="BF767" s="70"/>
      <c r="BG767" s="46" t="s">
        <v>71</v>
      </c>
      <c r="BH767" s="70" t="s">
        <v>138</v>
      </c>
      <c r="BI767" s="70"/>
      <c r="BJ767" s="70"/>
      <c r="BK767" s="72" t="s">
        <v>73</v>
      </c>
      <c r="BL767" s="72" t="s">
        <v>74</v>
      </c>
      <c r="BM767" s="49">
        <v>30</v>
      </c>
      <c r="BN767" s="60"/>
      <c r="BO767" s="61">
        <v>48</v>
      </c>
      <c r="BP767" s="61"/>
      <c r="BQ767" s="79"/>
      <c r="BR767" s="62"/>
      <c r="BS767" s="74"/>
      <c r="BT767" s="72" t="s">
        <v>105</v>
      </c>
      <c r="BV767" s="38"/>
    </row>
    <row r="768" spans="1:74" ht="26.25" customHeight="1">
      <c r="A768" s="46">
        <v>25</v>
      </c>
      <c r="B768" s="46">
        <v>945</v>
      </c>
      <c r="C768" s="68" t="s">
        <v>901</v>
      </c>
      <c r="D768" s="49">
        <v>2</v>
      </c>
      <c r="E768" s="49" t="str">
        <f t="shared" si="61"/>
        <v>1375HCMI0111</v>
      </c>
      <c r="F768" s="76">
        <v>1375</v>
      </c>
      <c r="G768" s="77" t="s">
        <v>902</v>
      </c>
      <c r="H768" s="77" t="s">
        <v>66</v>
      </c>
      <c r="I768" s="69" t="s">
        <v>922</v>
      </c>
      <c r="J768" s="53"/>
      <c r="K768" s="53"/>
      <c r="L768" s="46"/>
      <c r="M768" s="69"/>
      <c r="N768" s="46">
        <v>1</v>
      </c>
      <c r="O768" s="46"/>
      <c r="P768" s="70"/>
      <c r="Q768" s="70"/>
      <c r="R768" s="70"/>
      <c r="S768" s="70"/>
      <c r="T768" s="70"/>
      <c r="U768" s="70"/>
      <c r="V768" s="70"/>
      <c r="W768" s="70"/>
      <c r="X768" s="70">
        <v>1</v>
      </c>
      <c r="Y768" s="70"/>
      <c r="Z768" s="70"/>
      <c r="AA768" s="70"/>
      <c r="AB768" s="70"/>
      <c r="AC768" s="70"/>
      <c r="AD768" s="70"/>
      <c r="AE768" s="69"/>
      <c r="AF768" s="70"/>
      <c r="AG768" s="70">
        <v>1</v>
      </c>
      <c r="AH768" s="70"/>
      <c r="AI768" s="70"/>
      <c r="AJ768" s="70"/>
      <c r="AK768" s="70"/>
      <c r="AL768" s="70"/>
      <c r="AM768" s="70"/>
      <c r="AN768" s="70"/>
      <c r="AO768" s="70"/>
      <c r="AP768" s="78">
        <v>60</v>
      </c>
      <c r="AQ768" s="55">
        <f>VLOOKUP(E768,'[1]LopHocPhan'!C$2:F$1412,4,FALSE)</f>
        <v>60</v>
      </c>
      <c r="AR768" s="56">
        <f t="shared" si="64"/>
        <v>0</v>
      </c>
      <c r="AS768" s="55"/>
      <c r="AT768" s="55"/>
      <c r="AU768" s="55">
        <f t="shared" si="65"/>
        <v>60</v>
      </c>
      <c r="AV768" s="71" t="s">
        <v>76</v>
      </c>
      <c r="AW768" s="55">
        <v>2</v>
      </c>
      <c r="AX768" s="55" t="s">
        <v>155</v>
      </c>
      <c r="AY768" s="72"/>
      <c r="AZ768" s="72"/>
      <c r="BA768" s="70"/>
      <c r="BB768" s="70"/>
      <c r="BC768" s="70"/>
      <c r="BD768" s="70"/>
      <c r="BE768" s="70"/>
      <c r="BF768" s="70"/>
      <c r="BG768" s="46" t="s">
        <v>71</v>
      </c>
      <c r="BH768" s="70" t="s">
        <v>460</v>
      </c>
      <c r="BI768" s="70"/>
      <c r="BJ768" s="70"/>
      <c r="BK768" s="72" t="s">
        <v>73</v>
      </c>
      <c r="BL768" s="72" t="s">
        <v>74</v>
      </c>
      <c r="BM768" s="49">
        <v>30</v>
      </c>
      <c r="BN768" s="60" t="s">
        <v>117</v>
      </c>
      <c r="BO768" s="61">
        <v>48</v>
      </c>
      <c r="BP768" s="61"/>
      <c r="BQ768" s="79"/>
      <c r="BR768" s="62"/>
      <c r="BS768" s="74"/>
      <c r="BT768" s="72" t="s">
        <v>105</v>
      </c>
      <c r="BV768" s="38"/>
    </row>
    <row r="769" spans="1:74" ht="26.25" customHeight="1">
      <c r="A769" s="46">
        <v>26</v>
      </c>
      <c r="B769" s="46">
        <v>1249</v>
      </c>
      <c r="C769" s="68" t="s">
        <v>901</v>
      </c>
      <c r="D769" s="49">
        <v>2</v>
      </c>
      <c r="E769" s="49" t="str">
        <f t="shared" si="61"/>
        <v>1376HCMI0112</v>
      </c>
      <c r="F769" s="76">
        <v>1376</v>
      </c>
      <c r="G769" s="85" t="s">
        <v>925</v>
      </c>
      <c r="H769" s="77" t="s">
        <v>66</v>
      </c>
      <c r="I769" s="70" t="s">
        <v>401</v>
      </c>
      <c r="J769" s="53"/>
      <c r="K769" s="53"/>
      <c r="L769" s="46"/>
      <c r="M769" s="69"/>
      <c r="N769" s="46"/>
      <c r="O769" s="46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69"/>
      <c r="AF769" s="70"/>
      <c r="AG769" s="70"/>
      <c r="AH769" s="70"/>
      <c r="AI769" s="70"/>
      <c r="AJ769" s="70"/>
      <c r="AK769" s="70"/>
      <c r="AL769" s="70"/>
      <c r="AM769" s="70">
        <v>1</v>
      </c>
      <c r="AN769" s="70"/>
      <c r="AO769" s="70"/>
      <c r="AP769" s="78">
        <v>110</v>
      </c>
      <c r="AQ769" s="55">
        <f>VLOOKUP(E769,'[1]LopHocPhan'!C$2:F$1412,4,FALSE)</f>
        <v>73</v>
      </c>
      <c r="AR769" s="56">
        <f t="shared" si="64"/>
        <v>37</v>
      </c>
      <c r="AS769" s="55"/>
      <c r="AT769" s="55"/>
      <c r="AU769" s="55">
        <f t="shared" si="65"/>
        <v>73</v>
      </c>
      <c r="AV769" s="57" t="s">
        <v>91</v>
      </c>
      <c r="AW769" s="55">
        <v>4</v>
      </c>
      <c r="AX769" s="55" t="s">
        <v>171</v>
      </c>
      <c r="AY769" s="72"/>
      <c r="AZ769" s="72"/>
      <c r="BA769" s="70"/>
      <c r="BB769" s="70"/>
      <c r="BC769" s="70"/>
      <c r="BD769" s="70"/>
      <c r="BE769" s="70"/>
      <c r="BF769" s="70"/>
      <c r="BG769" s="80"/>
      <c r="BH769" s="70"/>
      <c r="BI769" s="70" t="s">
        <v>93</v>
      </c>
      <c r="BJ769" s="70" t="s">
        <v>86</v>
      </c>
      <c r="BK769" s="72" t="s">
        <v>73</v>
      </c>
      <c r="BL769" s="72" t="s">
        <v>74</v>
      </c>
      <c r="BM769" s="49">
        <v>30</v>
      </c>
      <c r="BN769" s="60"/>
      <c r="BO769" s="61">
        <v>16</v>
      </c>
      <c r="BP769" s="61"/>
      <c r="BQ769" s="79"/>
      <c r="BR769" s="62"/>
      <c r="BS769" s="74"/>
      <c r="BT769" s="72" t="s">
        <v>75</v>
      </c>
      <c r="BV769" s="38"/>
    </row>
    <row r="770" spans="1:74" ht="26.25" customHeight="1">
      <c r="A770" s="46">
        <v>27</v>
      </c>
      <c r="B770" s="46">
        <v>1260</v>
      </c>
      <c r="C770" s="68" t="s">
        <v>901</v>
      </c>
      <c r="D770" s="49">
        <v>2</v>
      </c>
      <c r="E770" s="49" t="str">
        <f t="shared" si="61"/>
        <v>1377HCMI0112</v>
      </c>
      <c r="F770" s="76">
        <v>1377</v>
      </c>
      <c r="G770" s="90" t="s">
        <v>925</v>
      </c>
      <c r="H770" s="77" t="s">
        <v>66</v>
      </c>
      <c r="I770" s="70" t="s">
        <v>290</v>
      </c>
      <c r="J770" s="53"/>
      <c r="K770" s="53"/>
      <c r="L770" s="46"/>
      <c r="M770" s="69"/>
      <c r="N770" s="46"/>
      <c r="O770" s="46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69"/>
      <c r="AF770" s="70"/>
      <c r="AG770" s="70"/>
      <c r="AH770" s="70"/>
      <c r="AI770" s="70"/>
      <c r="AJ770" s="70">
        <v>1</v>
      </c>
      <c r="AK770" s="70"/>
      <c r="AL770" s="70"/>
      <c r="AM770" s="70"/>
      <c r="AN770" s="70"/>
      <c r="AO770" s="70"/>
      <c r="AP770" s="78">
        <v>65</v>
      </c>
      <c r="AQ770" s="55">
        <f>VLOOKUP(E770,'[1]LopHocPhan'!C$2:F$1412,4,FALSE)</f>
        <v>62</v>
      </c>
      <c r="AR770" s="56">
        <f t="shared" si="64"/>
        <v>3</v>
      </c>
      <c r="AS770" s="55"/>
      <c r="AT770" s="55"/>
      <c r="AU770" s="55">
        <f t="shared" si="65"/>
        <v>62</v>
      </c>
      <c r="AV770" s="57" t="s">
        <v>68</v>
      </c>
      <c r="AW770" s="55">
        <v>2</v>
      </c>
      <c r="AX770" s="55" t="s">
        <v>204</v>
      </c>
      <c r="AY770" s="72"/>
      <c r="AZ770" s="72"/>
      <c r="BA770" s="70"/>
      <c r="BB770" s="70"/>
      <c r="BC770" s="70"/>
      <c r="BD770" s="70"/>
      <c r="BE770" s="70"/>
      <c r="BF770" s="70"/>
      <c r="BG770" s="70" t="s">
        <v>71</v>
      </c>
      <c r="BH770" s="70" t="s">
        <v>99</v>
      </c>
      <c r="BI770" s="70"/>
      <c r="BJ770" s="70"/>
      <c r="BK770" s="72" t="s">
        <v>73</v>
      </c>
      <c r="BL770" s="72" t="s">
        <v>74</v>
      </c>
      <c r="BM770" s="49">
        <v>30</v>
      </c>
      <c r="BN770" s="60"/>
      <c r="BO770" s="61">
        <v>16</v>
      </c>
      <c r="BP770" s="61"/>
      <c r="BQ770" s="79"/>
      <c r="BR770" s="62"/>
      <c r="BS770" s="74"/>
      <c r="BT770" s="72" t="s">
        <v>75</v>
      </c>
      <c r="BV770" s="38"/>
    </row>
    <row r="771" spans="1:72" ht="26.25" customHeight="1">
      <c r="A771" s="46">
        <v>1</v>
      </c>
      <c r="B771" s="46">
        <v>236</v>
      </c>
      <c r="C771" s="47" t="s">
        <v>926</v>
      </c>
      <c r="D771" s="52">
        <v>2</v>
      </c>
      <c r="E771" s="49" t="str">
        <f t="shared" si="61"/>
        <v>1351ECIT0411</v>
      </c>
      <c r="F771" s="50">
        <v>1351</v>
      </c>
      <c r="G771" s="87" t="s">
        <v>927</v>
      </c>
      <c r="H771" s="52" t="s">
        <v>66</v>
      </c>
      <c r="I771" s="53" t="s">
        <v>239</v>
      </c>
      <c r="J771" s="53"/>
      <c r="K771" s="53"/>
      <c r="L771" s="46">
        <v>1</v>
      </c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>
        <v>1</v>
      </c>
      <c r="AE771" s="53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54">
        <v>115</v>
      </c>
      <c r="AQ771" s="55">
        <f>VLOOKUP(E771,'[1]LopHocPhan'!C$2:F$1412,4,FALSE)</f>
        <v>114</v>
      </c>
      <c r="AR771" s="56">
        <f t="shared" si="64"/>
        <v>1</v>
      </c>
      <c r="AS771" s="55"/>
      <c r="AT771" s="55"/>
      <c r="AU771" s="55">
        <f t="shared" si="65"/>
        <v>114</v>
      </c>
      <c r="AV771" s="57" t="s">
        <v>140</v>
      </c>
      <c r="AW771" s="55">
        <v>2</v>
      </c>
      <c r="AX771" s="55" t="s">
        <v>220</v>
      </c>
      <c r="AY771" s="58"/>
      <c r="AZ771" s="72" t="s">
        <v>587</v>
      </c>
      <c r="BA771" s="46" t="s">
        <v>71</v>
      </c>
      <c r="BB771" s="46" t="s">
        <v>186</v>
      </c>
      <c r="BC771" s="46"/>
      <c r="BD771" s="46"/>
      <c r="BE771" s="46"/>
      <c r="BF771" s="46"/>
      <c r="BG771" s="46" t="s">
        <v>71</v>
      </c>
      <c r="BH771" s="46" t="s">
        <v>118</v>
      </c>
      <c r="BI771" s="46"/>
      <c r="BJ771" s="46"/>
      <c r="BK771" s="58" t="s">
        <v>73</v>
      </c>
      <c r="BL771" s="58" t="s">
        <v>796</v>
      </c>
      <c r="BM771" s="52">
        <v>31</v>
      </c>
      <c r="BN771" s="60" t="s">
        <v>2</v>
      </c>
      <c r="BO771" s="36">
        <v>46</v>
      </c>
      <c r="BP771" s="61"/>
      <c r="BQ771" s="62"/>
      <c r="BR771" s="62"/>
      <c r="BS771" s="63"/>
      <c r="BT771" s="58" t="s">
        <v>75</v>
      </c>
    </row>
    <row r="772" spans="1:72" ht="26.25" customHeight="1">
      <c r="A772" s="46">
        <v>2</v>
      </c>
      <c r="B772" s="46">
        <v>237</v>
      </c>
      <c r="C772" s="47" t="s">
        <v>926</v>
      </c>
      <c r="D772" s="52">
        <v>2</v>
      </c>
      <c r="E772" s="49" t="str">
        <f t="shared" si="61"/>
        <v>1352ECIT0411</v>
      </c>
      <c r="F772" s="50">
        <v>1352</v>
      </c>
      <c r="G772" s="87" t="s">
        <v>927</v>
      </c>
      <c r="H772" s="52" t="s">
        <v>66</v>
      </c>
      <c r="I772" s="53" t="s">
        <v>239</v>
      </c>
      <c r="J772" s="53"/>
      <c r="K772" s="53"/>
      <c r="L772" s="46">
        <v>1</v>
      </c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>
        <v>1</v>
      </c>
      <c r="AE772" s="53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54">
        <v>115</v>
      </c>
      <c r="AQ772" s="55">
        <f>VLOOKUP(E772,'[1]LopHocPhan'!C$2:F$1412,4,FALSE)</f>
        <v>115</v>
      </c>
      <c r="AR772" s="56">
        <f t="shared" si="64"/>
        <v>0</v>
      </c>
      <c r="AS772" s="55"/>
      <c r="AT772" s="55"/>
      <c r="AU772" s="55">
        <f t="shared" si="65"/>
        <v>115</v>
      </c>
      <c r="AV772" s="57" t="s">
        <v>68</v>
      </c>
      <c r="AW772" s="55">
        <v>4</v>
      </c>
      <c r="AX772" s="55" t="s">
        <v>791</v>
      </c>
      <c r="AY772" s="58"/>
      <c r="AZ772" s="72" t="s">
        <v>928</v>
      </c>
      <c r="BA772" s="46"/>
      <c r="BB772" s="46"/>
      <c r="BC772" s="53" t="s">
        <v>71</v>
      </c>
      <c r="BD772" s="46" t="s">
        <v>124</v>
      </c>
      <c r="BE772" s="46"/>
      <c r="BF772" s="46"/>
      <c r="BG772" s="46" t="s">
        <v>93</v>
      </c>
      <c r="BH772" s="46" t="s">
        <v>250</v>
      </c>
      <c r="BI772" s="46"/>
      <c r="BJ772" s="46"/>
      <c r="BK772" s="58" t="s">
        <v>73</v>
      </c>
      <c r="BL772" s="58" t="s">
        <v>343</v>
      </c>
      <c r="BM772" s="52">
        <v>31</v>
      </c>
      <c r="BN772" s="60" t="s">
        <v>273</v>
      </c>
      <c r="BO772" s="36">
        <v>46</v>
      </c>
      <c r="BP772" s="61"/>
      <c r="BQ772" s="62"/>
      <c r="BR772" s="62"/>
      <c r="BS772" s="63"/>
      <c r="BT772" s="58" t="s">
        <v>75</v>
      </c>
    </row>
    <row r="773" spans="1:72" ht="26.25" customHeight="1">
      <c r="A773" s="46">
        <v>3</v>
      </c>
      <c r="B773" s="46">
        <v>238</v>
      </c>
      <c r="C773" s="47" t="s">
        <v>926</v>
      </c>
      <c r="D773" s="52">
        <v>2</v>
      </c>
      <c r="E773" s="49" t="str">
        <f t="shared" si="61"/>
        <v>1353ECIT0411</v>
      </c>
      <c r="F773" s="50">
        <v>1353</v>
      </c>
      <c r="G773" s="87" t="s">
        <v>927</v>
      </c>
      <c r="H773" s="52" t="s">
        <v>66</v>
      </c>
      <c r="I773" s="53" t="s">
        <v>239</v>
      </c>
      <c r="J773" s="53"/>
      <c r="K773" s="53"/>
      <c r="L773" s="46">
        <v>1</v>
      </c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>
        <v>1</v>
      </c>
      <c r="AE773" s="53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54">
        <v>60</v>
      </c>
      <c r="AQ773" s="55">
        <f>VLOOKUP(E773,'[1]LopHocPhan'!C$2:F$1412,4,FALSE)</f>
        <v>54</v>
      </c>
      <c r="AR773" s="56">
        <f t="shared" si="64"/>
        <v>6</v>
      </c>
      <c r="AS773" s="55"/>
      <c r="AT773" s="55"/>
      <c r="AU773" s="55">
        <f t="shared" si="65"/>
        <v>54</v>
      </c>
      <c r="AV773" s="57" t="s">
        <v>76</v>
      </c>
      <c r="AW773" s="55">
        <v>4</v>
      </c>
      <c r="AX773" s="55" t="s">
        <v>104</v>
      </c>
      <c r="AY773" s="58"/>
      <c r="AZ773" s="58"/>
      <c r="BA773" s="46"/>
      <c r="BB773" s="46"/>
      <c r="BC773" s="53" t="s">
        <v>71</v>
      </c>
      <c r="BD773" s="46" t="s">
        <v>130</v>
      </c>
      <c r="BE773" s="46"/>
      <c r="BF773" s="46"/>
      <c r="BG773" s="46" t="s">
        <v>93</v>
      </c>
      <c r="BH773" s="46" t="s">
        <v>298</v>
      </c>
      <c r="BI773" s="46"/>
      <c r="BJ773" s="46"/>
      <c r="BK773" s="58" t="s">
        <v>73</v>
      </c>
      <c r="BL773" s="58" t="s">
        <v>343</v>
      </c>
      <c r="BM773" s="52">
        <v>31</v>
      </c>
      <c r="BN773" s="60" t="s">
        <v>273</v>
      </c>
      <c r="BO773" s="36">
        <v>46</v>
      </c>
      <c r="BP773" s="61"/>
      <c r="BQ773" s="62"/>
      <c r="BR773" s="62"/>
      <c r="BS773" s="63"/>
      <c r="BT773" s="58" t="s">
        <v>75</v>
      </c>
    </row>
    <row r="774" spans="1:72" ht="21.75" customHeight="1">
      <c r="A774" s="46">
        <v>4</v>
      </c>
      <c r="B774" s="46">
        <v>255</v>
      </c>
      <c r="C774" s="47" t="s">
        <v>929</v>
      </c>
      <c r="D774" s="52">
        <v>2</v>
      </c>
      <c r="E774" s="49" t="str">
        <f t="shared" si="61"/>
        <v>1354ECIT0411</v>
      </c>
      <c r="F774" s="50">
        <v>1354</v>
      </c>
      <c r="G774" s="87" t="s">
        <v>927</v>
      </c>
      <c r="H774" s="52" t="s">
        <v>66</v>
      </c>
      <c r="I774" s="46" t="s">
        <v>244</v>
      </c>
      <c r="J774" s="53"/>
      <c r="K774" s="53"/>
      <c r="L774" s="46">
        <v>1</v>
      </c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53">
        <v>1</v>
      </c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67">
        <v>140</v>
      </c>
      <c r="AQ774" s="55">
        <f>VLOOKUP(E774,'[1]LopHocPhan'!C$2:F$1412,4,FALSE)</f>
        <v>135</v>
      </c>
      <c r="AR774" s="56">
        <f t="shared" si="64"/>
        <v>5</v>
      </c>
      <c r="AS774" s="55"/>
      <c r="AT774" s="55"/>
      <c r="AU774" s="55">
        <f t="shared" si="65"/>
        <v>135</v>
      </c>
      <c r="AV774" s="57" t="s">
        <v>102</v>
      </c>
      <c r="AW774" s="55">
        <v>4</v>
      </c>
      <c r="AX774" s="55" t="s">
        <v>612</v>
      </c>
      <c r="AY774" s="58"/>
      <c r="AZ774" s="58" t="s">
        <v>930</v>
      </c>
      <c r="BA774" s="46"/>
      <c r="BB774" s="46"/>
      <c r="BC774" s="46"/>
      <c r="BD774" s="46"/>
      <c r="BE774" s="46" t="s">
        <v>93</v>
      </c>
      <c r="BF774" s="46" t="s">
        <v>81</v>
      </c>
      <c r="BG774" s="46"/>
      <c r="BH774" s="46"/>
      <c r="BI774" s="46"/>
      <c r="BJ774" s="46"/>
      <c r="BK774" s="58" t="s">
        <v>73</v>
      </c>
      <c r="BL774" s="58" t="s">
        <v>74</v>
      </c>
      <c r="BM774" s="52">
        <v>31</v>
      </c>
      <c r="BN774" s="60" t="s">
        <v>246</v>
      </c>
      <c r="BO774" s="36">
        <v>46</v>
      </c>
      <c r="BP774" s="61"/>
      <c r="BQ774" s="62"/>
      <c r="BR774" s="62"/>
      <c r="BS774" s="63"/>
      <c r="BT774" s="58" t="s">
        <v>75</v>
      </c>
    </row>
    <row r="775" spans="1:72" ht="21.75" customHeight="1">
      <c r="A775" s="46">
        <v>5</v>
      </c>
      <c r="B775" s="46">
        <v>256</v>
      </c>
      <c r="C775" s="47" t="s">
        <v>929</v>
      </c>
      <c r="D775" s="52">
        <v>2</v>
      </c>
      <c r="E775" s="49" t="str">
        <f t="shared" si="61"/>
        <v>1355ECIT0411</v>
      </c>
      <c r="F775" s="50">
        <v>1355</v>
      </c>
      <c r="G775" s="87" t="s">
        <v>927</v>
      </c>
      <c r="H775" s="52" t="s">
        <v>66</v>
      </c>
      <c r="I775" s="46" t="s">
        <v>244</v>
      </c>
      <c r="J775" s="53"/>
      <c r="K775" s="53"/>
      <c r="L775" s="46">
        <v>1</v>
      </c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53">
        <v>1</v>
      </c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67">
        <v>120</v>
      </c>
      <c r="AQ775" s="55">
        <f>VLOOKUP(E775,'[1]LopHocPhan'!C$2:F$1412,4,FALSE)</f>
        <v>120</v>
      </c>
      <c r="AR775" s="56">
        <f t="shared" si="64"/>
        <v>0</v>
      </c>
      <c r="AS775" s="55"/>
      <c r="AT775" s="55"/>
      <c r="AU775" s="55">
        <f t="shared" si="65"/>
        <v>120</v>
      </c>
      <c r="AV775" s="57" t="s">
        <v>163</v>
      </c>
      <c r="AW775" s="55">
        <v>4</v>
      </c>
      <c r="AX775" s="55" t="s">
        <v>866</v>
      </c>
      <c r="AY775" s="58"/>
      <c r="AZ775" s="72" t="s">
        <v>931</v>
      </c>
      <c r="BA775" s="46"/>
      <c r="BB775" s="46"/>
      <c r="BC775" s="46"/>
      <c r="BD775" s="46"/>
      <c r="BE775" s="46" t="s">
        <v>93</v>
      </c>
      <c r="BF775" s="46" t="s">
        <v>331</v>
      </c>
      <c r="BG775" s="46"/>
      <c r="BH775" s="46"/>
      <c r="BI775" s="46"/>
      <c r="BJ775" s="46"/>
      <c r="BK775" s="58" t="s">
        <v>73</v>
      </c>
      <c r="BL775" s="58" t="s">
        <v>74</v>
      </c>
      <c r="BM775" s="52">
        <v>31</v>
      </c>
      <c r="BN775" s="60" t="s">
        <v>246</v>
      </c>
      <c r="BO775" s="36">
        <v>46</v>
      </c>
      <c r="BP775" s="61"/>
      <c r="BQ775" s="62"/>
      <c r="BR775" s="62"/>
      <c r="BS775" s="63"/>
      <c r="BT775" s="58" t="s">
        <v>75</v>
      </c>
    </row>
    <row r="776" spans="1:75" ht="21.75" customHeight="1">
      <c r="A776" s="46">
        <v>6</v>
      </c>
      <c r="B776" s="46">
        <v>291</v>
      </c>
      <c r="C776" s="64" t="s">
        <v>932</v>
      </c>
      <c r="D776" s="48">
        <v>2</v>
      </c>
      <c r="E776" s="49" t="str">
        <f t="shared" si="61"/>
        <v>1351ECIT1311</v>
      </c>
      <c r="F776" s="50">
        <v>1351</v>
      </c>
      <c r="G776" s="51" t="s">
        <v>933</v>
      </c>
      <c r="H776" s="52" t="s">
        <v>66</v>
      </c>
      <c r="I776" s="46" t="s">
        <v>840</v>
      </c>
      <c r="J776" s="53"/>
      <c r="K776" s="53"/>
      <c r="L776" s="46">
        <v>1</v>
      </c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53"/>
      <c r="AF776" s="46">
        <v>1</v>
      </c>
      <c r="AG776" s="46"/>
      <c r="AH776" s="46"/>
      <c r="AI776" s="46"/>
      <c r="AJ776" s="46"/>
      <c r="AK776" s="46"/>
      <c r="AL776" s="46"/>
      <c r="AM776" s="46"/>
      <c r="AN776" s="46"/>
      <c r="AO776" s="46"/>
      <c r="AP776" s="54">
        <v>115</v>
      </c>
      <c r="AQ776" s="55">
        <f>VLOOKUP(E776,'[1]LopHocPhan'!C$2:F$1412,4,FALSE)</f>
        <v>104</v>
      </c>
      <c r="AR776" s="56">
        <f t="shared" si="64"/>
        <v>11</v>
      </c>
      <c r="AS776" s="55"/>
      <c r="AT776" s="55"/>
      <c r="AU776" s="55">
        <f t="shared" si="65"/>
        <v>104</v>
      </c>
      <c r="AV776" s="57" t="s">
        <v>173</v>
      </c>
      <c r="AW776" s="55">
        <v>4</v>
      </c>
      <c r="AX776" s="55" t="s">
        <v>268</v>
      </c>
      <c r="AY776" s="58"/>
      <c r="AZ776" s="58" t="s">
        <v>934</v>
      </c>
      <c r="BA776" s="46"/>
      <c r="BB776" s="46"/>
      <c r="BC776" s="46" t="s">
        <v>93</v>
      </c>
      <c r="BD776" s="46" t="s">
        <v>250</v>
      </c>
      <c r="BE776" s="46"/>
      <c r="BF776" s="46"/>
      <c r="BG776" s="46"/>
      <c r="BH776" s="46"/>
      <c r="BI776" s="46"/>
      <c r="BJ776" s="46"/>
      <c r="BK776" s="58" t="s">
        <v>73</v>
      </c>
      <c r="BL776" s="58" t="s">
        <v>87</v>
      </c>
      <c r="BM776" s="52">
        <v>31</v>
      </c>
      <c r="BN776" s="60"/>
      <c r="BO776" s="36">
        <v>46</v>
      </c>
      <c r="BP776" s="61"/>
      <c r="BQ776" s="62"/>
      <c r="BR776" s="62"/>
      <c r="BS776" s="63"/>
      <c r="BT776" s="58" t="s">
        <v>75</v>
      </c>
      <c r="BV776" s="38"/>
      <c r="BW776" s="38"/>
    </row>
    <row r="777" spans="1:75" ht="21.75" customHeight="1">
      <c r="A777" s="46">
        <v>7</v>
      </c>
      <c r="B777" s="46">
        <v>292</v>
      </c>
      <c r="C777" s="64" t="s">
        <v>932</v>
      </c>
      <c r="D777" s="48">
        <v>2</v>
      </c>
      <c r="E777" s="49" t="str">
        <f t="shared" si="61"/>
        <v>1352ECIT1311</v>
      </c>
      <c r="F777" s="50">
        <v>1352</v>
      </c>
      <c r="G777" s="51" t="s">
        <v>933</v>
      </c>
      <c r="H777" s="52" t="s">
        <v>66</v>
      </c>
      <c r="I777" s="46" t="s">
        <v>840</v>
      </c>
      <c r="J777" s="53"/>
      <c r="K777" s="53"/>
      <c r="L777" s="46">
        <v>1</v>
      </c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53"/>
      <c r="AF777" s="46">
        <v>1</v>
      </c>
      <c r="AG777" s="46"/>
      <c r="AH777" s="46"/>
      <c r="AI777" s="46"/>
      <c r="AJ777" s="46"/>
      <c r="AK777" s="46"/>
      <c r="AL777" s="46"/>
      <c r="AM777" s="46"/>
      <c r="AN777" s="46"/>
      <c r="AO777" s="46"/>
      <c r="AP777" s="54">
        <v>115</v>
      </c>
      <c r="AQ777" s="55">
        <f>VLOOKUP(E777,'[1]LopHocPhan'!C$2:F$1412,4,FALSE)</f>
        <v>115</v>
      </c>
      <c r="AR777" s="56">
        <f t="shared" si="64"/>
        <v>0</v>
      </c>
      <c r="AS777" s="55"/>
      <c r="AT777" s="55"/>
      <c r="AU777" s="55">
        <f t="shared" si="65"/>
        <v>115</v>
      </c>
      <c r="AV777" s="57" t="s">
        <v>163</v>
      </c>
      <c r="AW777" s="55">
        <v>4</v>
      </c>
      <c r="AX777" s="55" t="s">
        <v>863</v>
      </c>
      <c r="AY777" s="58"/>
      <c r="AZ777" s="72" t="s">
        <v>935</v>
      </c>
      <c r="BA777" s="46"/>
      <c r="BB777" s="46"/>
      <c r="BC777" s="80"/>
      <c r="BD777" s="50"/>
      <c r="BE777" s="46" t="s">
        <v>93</v>
      </c>
      <c r="BF777" s="46" t="s">
        <v>155</v>
      </c>
      <c r="BG777" s="46"/>
      <c r="BH777" s="46"/>
      <c r="BI777" s="46"/>
      <c r="BJ777" s="46"/>
      <c r="BK777" s="58" t="s">
        <v>73</v>
      </c>
      <c r="BL777" s="58" t="s">
        <v>74</v>
      </c>
      <c r="BM777" s="52">
        <v>31</v>
      </c>
      <c r="BN777" s="60" t="s">
        <v>213</v>
      </c>
      <c r="BO777" s="36">
        <v>46</v>
      </c>
      <c r="BP777" s="61"/>
      <c r="BQ777" s="62"/>
      <c r="BR777" s="62"/>
      <c r="BS777" s="63"/>
      <c r="BT777" s="58" t="s">
        <v>75</v>
      </c>
      <c r="BV777" s="38"/>
      <c r="BW777" s="38"/>
    </row>
    <row r="778" spans="1:72" ht="21.75" customHeight="1">
      <c r="A778" s="46">
        <v>8</v>
      </c>
      <c r="B778" s="46">
        <v>297</v>
      </c>
      <c r="C778" s="64" t="s">
        <v>936</v>
      </c>
      <c r="D778" s="65">
        <v>2</v>
      </c>
      <c r="E778" s="49" t="str">
        <f aca="true" t="shared" si="66" ref="E778:E841">F778&amp;G778</f>
        <v>1351ECIT1611</v>
      </c>
      <c r="F778" s="50">
        <v>1351</v>
      </c>
      <c r="G778" s="51" t="s">
        <v>937</v>
      </c>
      <c r="H778" s="52" t="s">
        <v>66</v>
      </c>
      <c r="I778" s="46" t="s">
        <v>840</v>
      </c>
      <c r="J778" s="53"/>
      <c r="K778" s="53"/>
      <c r="L778" s="46">
        <v>1</v>
      </c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53"/>
      <c r="AF778" s="46">
        <v>1</v>
      </c>
      <c r="AG778" s="46"/>
      <c r="AH778" s="46"/>
      <c r="AI778" s="46"/>
      <c r="AJ778" s="46"/>
      <c r="AK778" s="46"/>
      <c r="AL778" s="46"/>
      <c r="AM778" s="46"/>
      <c r="AN778" s="46"/>
      <c r="AO778" s="46"/>
      <c r="AP778" s="54">
        <v>115</v>
      </c>
      <c r="AQ778" s="55">
        <f>VLOOKUP(E778,'[1]LopHocPhan'!C$2:F$1412,4,FALSE)</f>
        <v>103</v>
      </c>
      <c r="AR778" s="56">
        <f t="shared" si="64"/>
        <v>12</v>
      </c>
      <c r="AS778" s="55"/>
      <c r="AT778" s="55"/>
      <c r="AU778" s="55">
        <f t="shared" si="65"/>
        <v>103</v>
      </c>
      <c r="AV778" s="57" t="s">
        <v>91</v>
      </c>
      <c r="AW778" s="55">
        <v>2</v>
      </c>
      <c r="AX778" s="55" t="s">
        <v>215</v>
      </c>
      <c r="AY778" s="58"/>
      <c r="AZ778" s="58" t="s">
        <v>938</v>
      </c>
      <c r="BA778" s="46"/>
      <c r="BB778" s="46"/>
      <c r="BC778" s="46"/>
      <c r="BD778" s="46"/>
      <c r="BE778" s="46"/>
      <c r="BF778" s="46"/>
      <c r="BG778" s="46"/>
      <c r="BH778" s="46"/>
      <c r="BI778" s="46" t="s">
        <v>71</v>
      </c>
      <c r="BJ778" s="46" t="s">
        <v>124</v>
      </c>
      <c r="BK778" s="58" t="s">
        <v>73</v>
      </c>
      <c r="BL778" s="58" t="s">
        <v>74</v>
      </c>
      <c r="BM778" s="52">
        <v>31</v>
      </c>
      <c r="BN778" s="60"/>
      <c r="BO778" s="36">
        <v>46</v>
      </c>
      <c r="BP778" s="61"/>
      <c r="BQ778" s="62"/>
      <c r="BR778" s="62"/>
      <c r="BS778" s="63"/>
      <c r="BT778" s="58" t="s">
        <v>75</v>
      </c>
    </row>
    <row r="779" spans="1:72" ht="21.75" customHeight="1">
      <c r="A779" s="46">
        <v>9</v>
      </c>
      <c r="B779" s="46">
        <v>298</v>
      </c>
      <c r="C779" s="64" t="s">
        <v>936</v>
      </c>
      <c r="D779" s="65">
        <v>2</v>
      </c>
      <c r="E779" s="49" t="str">
        <f t="shared" si="66"/>
        <v>1352ECIT1611</v>
      </c>
      <c r="F779" s="50">
        <v>1352</v>
      </c>
      <c r="G779" s="51" t="s">
        <v>937</v>
      </c>
      <c r="H779" s="52" t="s">
        <v>66</v>
      </c>
      <c r="I779" s="46" t="s">
        <v>840</v>
      </c>
      <c r="J779" s="53"/>
      <c r="K779" s="53"/>
      <c r="L779" s="46">
        <v>1</v>
      </c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53"/>
      <c r="AF779" s="46">
        <v>1</v>
      </c>
      <c r="AG779" s="46"/>
      <c r="AH779" s="46"/>
      <c r="AI779" s="46"/>
      <c r="AJ779" s="46"/>
      <c r="AK779" s="46"/>
      <c r="AL779" s="46"/>
      <c r="AM779" s="46"/>
      <c r="AN779" s="46"/>
      <c r="AO779" s="46"/>
      <c r="AP779" s="54">
        <v>115</v>
      </c>
      <c r="AQ779" s="55">
        <f>VLOOKUP(E779,'[1]LopHocPhan'!C$2:F$1412,4,FALSE)</f>
        <v>115</v>
      </c>
      <c r="AR779" s="56">
        <f t="shared" si="64"/>
        <v>0</v>
      </c>
      <c r="AS779" s="55"/>
      <c r="AT779" s="55"/>
      <c r="AU779" s="55">
        <f t="shared" si="65"/>
        <v>115</v>
      </c>
      <c r="AV779" s="57" t="s">
        <v>84</v>
      </c>
      <c r="AW779" s="55">
        <v>2</v>
      </c>
      <c r="AX779" s="55" t="s">
        <v>863</v>
      </c>
      <c r="AY779" s="58"/>
      <c r="AZ779" s="72" t="s">
        <v>935</v>
      </c>
      <c r="BA779" s="46"/>
      <c r="BB779" s="46"/>
      <c r="BC779" s="46" t="s">
        <v>71</v>
      </c>
      <c r="BD779" s="46" t="s">
        <v>134</v>
      </c>
      <c r="BE779" s="46"/>
      <c r="BF779" s="46"/>
      <c r="BG779" s="46"/>
      <c r="BH779" s="46"/>
      <c r="BI779" s="80"/>
      <c r="BJ779" s="50"/>
      <c r="BK779" s="58" t="s">
        <v>73</v>
      </c>
      <c r="BL779" s="58" t="s">
        <v>87</v>
      </c>
      <c r="BM779" s="52">
        <v>31</v>
      </c>
      <c r="BN779" s="60" t="s">
        <v>193</v>
      </c>
      <c r="BO779" s="36">
        <v>46</v>
      </c>
      <c r="BP779" s="61"/>
      <c r="BQ779" s="62"/>
      <c r="BR779" s="62"/>
      <c r="BS779" s="63"/>
      <c r="BT779" s="58" t="s">
        <v>75</v>
      </c>
    </row>
    <row r="780" spans="1:72" ht="21.75" customHeight="1">
      <c r="A780" s="46">
        <v>10</v>
      </c>
      <c r="B780" s="46">
        <v>299</v>
      </c>
      <c r="C780" s="64" t="s">
        <v>939</v>
      </c>
      <c r="D780" s="48">
        <v>2</v>
      </c>
      <c r="E780" s="49" t="str">
        <f t="shared" si="66"/>
        <v>1351ECIT1411</v>
      </c>
      <c r="F780" s="50">
        <v>1351</v>
      </c>
      <c r="G780" s="51" t="s">
        <v>940</v>
      </c>
      <c r="H780" s="52" t="s">
        <v>66</v>
      </c>
      <c r="I780" s="46" t="s">
        <v>840</v>
      </c>
      <c r="J780" s="53"/>
      <c r="K780" s="53"/>
      <c r="L780" s="46">
        <v>1</v>
      </c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53"/>
      <c r="AF780" s="46">
        <v>1</v>
      </c>
      <c r="AG780" s="46"/>
      <c r="AH780" s="46"/>
      <c r="AI780" s="46"/>
      <c r="AJ780" s="46"/>
      <c r="AK780" s="46"/>
      <c r="AL780" s="46"/>
      <c r="AM780" s="46"/>
      <c r="AN780" s="46"/>
      <c r="AO780" s="46"/>
      <c r="AP780" s="54">
        <v>115</v>
      </c>
      <c r="AQ780" s="55">
        <f>VLOOKUP(E780,'[1]LopHocPhan'!C$2:F$1412,4,FALSE)</f>
        <v>103</v>
      </c>
      <c r="AR780" s="56">
        <f t="shared" si="64"/>
        <v>12</v>
      </c>
      <c r="AS780" s="55"/>
      <c r="AT780" s="55"/>
      <c r="AU780" s="55">
        <f t="shared" si="65"/>
        <v>103</v>
      </c>
      <c r="AV780" s="57" t="s">
        <v>102</v>
      </c>
      <c r="AW780" s="55">
        <v>2</v>
      </c>
      <c r="AX780" s="55" t="s">
        <v>863</v>
      </c>
      <c r="AY780" s="58"/>
      <c r="AZ780" s="58" t="s">
        <v>941</v>
      </c>
      <c r="BA780" s="46"/>
      <c r="BB780" s="46"/>
      <c r="BC780" s="46"/>
      <c r="BD780" s="46"/>
      <c r="BE780" s="46" t="s">
        <v>71</v>
      </c>
      <c r="BF780" s="46" t="s">
        <v>94</v>
      </c>
      <c r="BG780" s="46"/>
      <c r="BH780" s="46"/>
      <c r="BI780" s="46"/>
      <c r="BJ780" s="46"/>
      <c r="BK780" s="58" t="s">
        <v>73</v>
      </c>
      <c r="BL780" s="58" t="s">
        <v>74</v>
      </c>
      <c r="BM780" s="52">
        <v>31</v>
      </c>
      <c r="BN780" s="60"/>
      <c r="BO780" s="36">
        <v>46</v>
      </c>
      <c r="BP780" s="61"/>
      <c r="BQ780" s="62"/>
      <c r="BR780" s="62"/>
      <c r="BS780" s="63"/>
      <c r="BT780" s="58" t="s">
        <v>75</v>
      </c>
    </row>
    <row r="781" spans="1:72" ht="21.75" customHeight="1">
      <c r="A781" s="46">
        <v>11</v>
      </c>
      <c r="B781" s="46">
        <v>300</v>
      </c>
      <c r="C781" s="64" t="s">
        <v>939</v>
      </c>
      <c r="D781" s="48">
        <v>2</v>
      </c>
      <c r="E781" s="49" t="str">
        <f t="shared" si="66"/>
        <v>1352ECIT1411</v>
      </c>
      <c r="F781" s="50">
        <v>1352</v>
      </c>
      <c r="G781" s="51" t="s">
        <v>940</v>
      </c>
      <c r="H781" s="52" t="s">
        <v>66</v>
      </c>
      <c r="I781" s="46" t="s">
        <v>840</v>
      </c>
      <c r="J781" s="53"/>
      <c r="K781" s="53"/>
      <c r="L781" s="46">
        <v>1</v>
      </c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53"/>
      <c r="AF781" s="46">
        <v>1</v>
      </c>
      <c r="AG781" s="46"/>
      <c r="AH781" s="46"/>
      <c r="AI781" s="46"/>
      <c r="AJ781" s="46"/>
      <c r="AK781" s="46"/>
      <c r="AL781" s="46"/>
      <c r="AM781" s="46"/>
      <c r="AN781" s="46"/>
      <c r="AO781" s="46"/>
      <c r="AP781" s="54">
        <v>115</v>
      </c>
      <c r="AQ781" s="55">
        <f>VLOOKUP(E781,'[1]LopHocPhan'!C$2:F$1412,4,FALSE)</f>
        <v>115</v>
      </c>
      <c r="AR781" s="56">
        <f t="shared" si="64"/>
        <v>0</v>
      </c>
      <c r="AS781" s="55"/>
      <c r="AT781" s="55"/>
      <c r="AU781" s="55">
        <f t="shared" si="65"/>
        <v>115</v>
      </c>
      <c r="AV781" s="57" t="s">
        <v>96</v>
      </c>
      <c r="AW781" s="55">
        <v>4</v>
      </c>
      <c r="AX781" s="55" t="s">
        <v>351</v>
      </c>
      <c r="AY781" s="58"/>
      <c r="AZ781" s="72" t="s">
        <v>942</v>
      </c>
      <c r="BA781" s="46"/>
      <c r="BB781" s="46"/>
      <c r="BC781" s="46"/>
      <c r="BD781" s="46"/>
      <c r="BE781" s="80"/>
      <c r="BF781" s="50"/>
      <c r="BG781" s="46"/>
      <c r="BH781" s="46"/>
      <c r="BI781" s="46" t="s">
        <v>93</v>
      </c>
      <c r="BJ781" s="46" t="s">
        <v>124</v>
      </c>
      <c r="BK781" s="58" t="s">
        <v>73</v>
      </c>
      <c r="BL781" s="58" t="s">
        <v>74</v>
      </c>
      <c r="BM781" s="52">
        <v>31</v>
      </c>
      <c r="BN781" s="60" t="s">
        <v>193</v>
      </c>
      <c r="BO781" s="36">
        <v>46</v>
      </c>
      <c r="BP781" s="61"/>
      <c r="BQ781" s="62"/>
      <c r="BR781" s="62"/>
      <c r="BS781" s="63"/>
      <c r="BT781" s="58" t="s">
        <v>75</v>
      </c>
    </row>
    <row r="782" spans="1:74" ht="21.75" customHeight="1">
      <c r="A782" s="46">
        <v>12</v>
      </c>
      <c r="B782" s="46">
        <v>445</v>
      </c>
      <c r="C782" s="68" t="s">
        <v>943</v>
      </c>
      <c r="D782" s="49">
        <v>2</v>
      </c>
      <c r="E782" s="49" t="str">
        <f t="shared" si="66"/>
        <v>1351eCIT0711</v>
      </c>
      <c r="F782" s="76">
        <v>1351</v>
      </c>
      <c r="G782" s="70" t="s">
        <v>944</v>
      </c>
      <c r="H782" s="77" t="s">
        <v>66</v>
      </c>
      <c r="I782" s="69" t="s">
        <v>203</v>
      </c>
      <c r="J782" s="53"/>
      <c r="K782" s="53"/>
      <c r="L782" s="46"/>
      <c r="M782" s="69">
        <v>1</v>
      </c>
      <c r="N782" s="46"/>
      <c r="O782" s="46"/>
      <c r="P782" s="69"/>
      <c r="Q782" s="69"/>
      <c r="R782" s="69"/>
      <c r="S782" s="69"/>
      <c r="T782" s="69"/>
      <c r="U782" s="69"/>
      <c r="V782" s="69"/>
      <c r="W782" s="69">
        <v>1</v>
      </c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>
        <v>110</v>
      </c>
      <c r="AQ782" s="55">
        <f>VLOOKUP(E782,'[1]LopHocPhan'!C$2:F$1412,4,FALSE)</f>
        <v>110</v>
      </c>
      <c r="AR782" s="56">
        <f t="shared" si="64"/>
        <v>0</v>
      </c>
      <c r="AS782" s="55"/>
      <c r="AT782" s="55">
        <v>1</v>
      </c>
      <c r="AU782" s="55">
        <f t="shared" si="65"/>
        <v>110</v>
      </c>
      <c r="AV782" s="71" t="s">
        <v>157</v>
      </c>
      <c r="AW782" s="55">
        <v>4</v>
      </c>
      <c r="AX782" s="55" t="s">
        <v>854</v>
      </c>
      <c r="AY782" s="72"/>
      <c r="AZ782" s="58" t="s">
        <v>909</v>
      </c>
      <c r="BA782" s="69" t="s">
        <v>93</v>
      </c>
      <c r="BB782" s="77" t="s">
        <v>124</v>
      </c>
      <c r="BC782" s="69"/>
      <c r="BD782" s="70"/>
      <c r="BE782" s="70"/>
      <c r="BF782" s="70"/>
      <c r="BG782" s="70"/>
      <c r="BH782" s="70"/>
      <c r="BI782" s="88"/>
      <c r="BJ782" s="88"/>
      <c r="BK782" s="72" t="s">
        <v>73</v>
      </c>
      <c r="BL782" s="72" t="s">
        <v>87</v>
      </c>
      <c r="BM782" s="77">
        <v>31</v>
      </c>
      <c r="BN782" s="60"/>
      <c r="BO782" s="36">
        <v>47</v>
      </c>
      <c r="BP782" s="61"/>
      <c r="BQ782" s="62"/>
      <c r="BR782" s="62"/>
      <c r="BS782" s="89"/>
      <c r="BT782" s="72" t="s">
        <v>105</v>
      </c>
      <c r="BV782" s="38"/>
    </row>
    <row r="783" spans="1:74" ht="21.75" customHeight="1">
      <c r="A783" s="46">
        <v>13</v>
      </c>
      <c r="B783" s="46">
        <v>446</v>
      </c>
      <c r="C783" s="68" t="s">
        <v>943</v>
      </c>
      <c r="D783" s="49">
        <v>2</v>
      </c>
      <c r="E783" s="49" t="str">
        <f t="shared" si="66"/>
        <v>1352eCIT0711</v>
      </c>
      <c r="F783" s="76">
        <v>1352</v>
      </c>
      <c r="G783" s="70" t="s">
        <v>944</v>
      </c>
      <c r="H783" s="77" t="s">
        <v>66</v>
      </c>
      <c r="I783" s="69" t="s">
        <v>203</v>
      </c>
      <c r="J783" s="53"/>
      <c r="K783" s="53"/>
      <c r="L783" s="46"/>
      <c r="M783" s="69">
        <v>1</v>
      </c>
      <c r="N783" s="46"/>
      <c r="O783" s="46"/>
      <c r="P783" s="69"/>
      <c r="Q783" s="69"/>
      <c r="R783" s="69"/>
      <c r="S783" s="69"/>
      <c r="T783" s="69"/>
      <c r="U783" s="69"/>
      <c r="V783" s="69"/>
      <c r="W783" s="69">
        <v>1</v>
      </c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>
        <v>110</v>
      </c>
      <c r="AQ783" s="55">
        <f>VLOOKUP(E783,'[1]LopHocPhan'!C$2:F$1412,4,FALSE)</f>
        <v>92</v>
      </c>
      <c r="AR783" s="56">
        <f t="shared" si="64"/>
        <v>18</v>
      </c>
      <c r="AS783" s="55"/>
      <c r="AT783" s="55">
        <v>1</v>
      </c>
      <c r="AU783" s="55">
        <f t="shared" si="65"/>
        <v>92</v>
      </c>
      <c r="AV783" s="71" t="s">
        <v>173</v>
      </c>
      <c r="AW783" s="55">
        <v>4</v>
      </c>
      <c r="AX783" s="55" t="s">
        <v>113</v>
      </c>
      <c r="AY783" s="72"/>
      <c r="AZ783" s="72" t="s">
        <v>945</v>
      </c>
      <c r="BA783" s="80"/>
      <c r="BB783" s="50"/>
      <c r="BC783" s="69" t="s">
        <v>93</v>
      </c>
      <c r="BD783" s="77" t="s">
        <v>186</v>
      </c>
      <c r="BE783" s="70"/>
      <c r="BF783" s="70"/>
      <c r="BG783" s="70"/>
      <c r="BH783" s="70"/>
      <c r="BI783" s="70"/>
      <c r="BJ783" s="70"/>
      <c r="BK783" s="72" t="s">
        <v>73</v>
      </c>
      <c r="BL783" s="72" t="s">
        <v>87</v>
      </c>
      <c r="BM783" s="77">
        <v>31</v>
      </c>
      <c r="BN783" s="60" t="s">
        <v>193</v>
      </c>
      <c r="BO783" s="36">
        <v>47</v>
      </c>
      <c r="BP783" s="61"/>
      <c r="BQ783" s="62"/>
      <c r="BR783" s="62"/>
      <c r="BS783" s="63"/>
      <c r="BT783" s="72" t="s">
        <v>105</v>
      </c>
      <c r="BV783" s="38"/>
    </row>
    <row r="784" spans="1:74" ht="21.75" customHeight="1">
      <c r="A784" s="46">
        <v>14</v>
      </c>
      <c r="B784" s="46">
        <v>504</v>
      </c>
      <c r="C784" s="81" t="s">
        <v>946</v>
      </c>
      <c r="D784" s="70">
        <v>3</v>
      </c>
      <c r="E784" s="49" t="str">
        <f t="shared" si="66"/>
        <v>1351eCIT2221</v>
      </c>
      <c r="F784" s="98">
        <v>1351</v>
      </c>
      <c r="G784" s="70" t="s">
        <v>947</v>
      </c>
      <c r="H784" s="49" t="s">
        <v>111</v>
      </c>
      <c r="I784" s="70" t="s">
        <v>385</v>
      </c>
      <c r="J784" s="53"/>
      <c r="K784" s="53"/>
      <c r="L784" s="46"/>
      <c r="M784" s="69">
        <v>1</v>
      </c>
      <c r="N784" s="46"/>
      <c r="O784" s="46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69"/>
      <c r="AF784" s="70">
        <v>1</v>
      </c>
      <c r="AG784" s="70"/>
      <c r="AH784" s="70"/>
      <c r="AI784" s="70"/>
      <c r="AJ784" s="70"/>
      <c r="AK784" s="70"/>
      <c r="AL784" s="70"/>
      <c r="AM784" s="70"/>
      <c r="AN784" s="70"/>
      <c r="AO784" s="70"/>
      <c r="AP784" s="70">
        <v>120</v>
      </c>
      <c r="AQ784" s="55">
        <f>VLOOKUP(E784,'[1]LopHocPhan'!C$2:F$1412,4,FALSE)</f>
        <v>120</v>
      </c>
      <c r="AR784" s="56">
        <f t="shared" si="64"/>
        <v>0</v>
      </c>
      <c r="AS784" s="55"/>
      <c r="AT784" s="55"/>
      <c r="AU784" s="55">
        <f t="shared" si="65"/>
        <v>120</v>
      </c>
      <c r="AV784" s="71" t="s">
        <v>76</v>
      </c>
      <c r="AW784" s="55">
        <v>1</v>
      </c>
      <c r="AX784" s="55" t="s">
        <v>356</v>
      </c>
      <c r="AY784" s="72"/>
      <c r="AZ784" s="72" t="s">
        <v>646</v>
      </c>
      <c r="BA784" s="70"/>
      <c r="BB784" s="70"/>
      <c r="BC784" s="80"/>
      <c r="BD784" s="50"/>
      <c r="BE784" s="70"/>
      <c r="BF784" s="70"/>
      <c r="BG784" s="70" t="s">
        <v>115</v>
      </c>
      <c r="BH784" s="70" t="s">
        <v>186</v>
      </c>
      <c r="BI784" s="70"/>
      <c r="BJ784" s="70"/>
      <c r="BK784" s="72" t="s">
        <v>73</v>
      </c>
      <c r="BL784" s="72" t="s">
        <v>74</v>
      </c>
      <c r="BM784" s="77">
        <v>31</v>
      </c>
      <c r="BN784" s="60" t="s">
        <v>822</v>
      </c>
      <c r="BO784" s="36">
        <v>47</v>
      </c>
      <c r="BP784" s="61"/>
      <c r="BQ784" s="62"/>
      <c r="BR784" s="62"/>
      <c r="BS784" s="89"/>
      <c r="BT784" s="72" t="s">
        <v>105</v>
      </c>
      <c r="BV784" s="38"/>
    </row>
    <row r="785" spans="1:74" ht="21.75" customHeight="1">
      <c r="A785" s="46">
        <v>15</v>
      </c>
      <c r="B785" s="46">
        <v>801</v>
      </c>
      <c r="C785" s="81" t="s">
        <v>948</v>
      </c>
      <c r="D785" s="70">
        <v>2</v>
      </c>
      <c r="E785" s="49" t="str">
        <f t="shared" si="66"/>
        <v>1351eCIT2311</v>
      </c>
      <c r="F785" s="104" t="s">
        <v>485</v>
      </c>
      <c r="G785" s="49" t="s">
        <v>949</v>
      </c>
      <c r="H785" s="77" t="s">
        <v>66</v>
      </c>
      <c r="I785" s="69" t="s">
        <v>618</v>
      </c>
      <c r="J785" s="53"/>
      <c r="K785" s="53"/>
      <c r="L785" s="46"/>
      <c r="M785" s="69"/>
      <c r="N785" s="46">
        <v>1</v>
      </c>
      <c r="O785" s="46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69"/>
      <c r="AF785" s="70">
        <v>1</v>
      </c>
      <c r="AG785" s="70"/>
      <c r="AH785" s="70"/>
      <c r="AI785" s="70"/>
      <c r="AJ785" s="70"/>
      <c r="AK785" s="70"/>
      <c r="AL785" s="70"/>
      <c r="AM785" s="70"/>
      <c r="AN785" s="70"/>
      <c r="AO785" s="70"/>
      <c r="AP785" s="78">
        <v>120</v>
      </c>
      <c r="AQ785" s="55">
        <f>VLOOKUP(E785,'[1]LopHocPhan'!C$2:F$1412,4,FALSE)</f>
        <v>98</v>
      </c>
      <c r="AR785" s="56">
        <f t="shared" si="64"/>
        <v>22</v>
      </c>
      <c r="AS785" s="55"/>
      <c r="AT785" s="55"/>
      <c r="AU785" s="55">
        <f t="shared" si="65"/>
        <v>98</v>
      </c>
      <c r="AV785" s="71" t="s">
        <v>91</v>
      </c>
      <c r="AW785" s="55">
        <v>4</v>
      </c>
      <c r="AX785" s="55" t="s">
        <v>208</v>
      </c>
      <c r="AY785" s="72"/>
      <c r="AZ785" s="72"/>
      <c r="BA785" s="70"/>
      <c r="BB785" s="70"/>
      <c r="BC785" s="70"/>
      <c r="BD785" s="70"/>
      <c r="BE785" s="70"/>
      <c r="BF785" s="70"/>
      <c r="BG785" s="70"/>
      <c r="BH785" s="70"/>
      <c r="BI785" s="46" t="s">
        <v>93</v>
      </c>
      <c r="BJ785" s="70" t="s">
        <v>138</v>
      </c>
      <c r="BK785" s="72" t="s">
        <v>73</v>
      </c>
      <c r="BL785" s="72" t="s">
        <v>74</v>
      </c>
      <c r="BM785" s="77">
        <v>31</v>
      </c>
      <c r="BN785" s="60"/>
      <c r="BO785" s="61">
        <v>48</v>
      </c>
      <c r="BP785" s="61"/>
      <c r="BQ785" s="79"/>
      <c r="BR785" s="62"/>
      <c r="BS785" s="74"/>
      <c r="BT785" s="72" t="s">
        <v>105</v>
      </c>
      <c r="BV785" s="38"/>
    </row>
    <row r="786" spans="1:74" ht="21.75" customHeight="1">
      <c r="A786" s="46">
        <v>16</v>
      </c>
      <c r="B786" s="46">
        <v>802</v>
      </c>
      <c r="C786" s="81" t="s">
        <v>948</v>
      </c>
      <c r="D786" s="70">
        <v>2</v>
      </c>
      <c r="E786" s="49" t="str">
        <f t="shared" si="66"/>
        <v>1352eCIT2311</v>
      </c>
      <c r="F786" s="104" t="s">
        <v>488</v>
      </c>
      <c r="G786" s="49" t="s">
        <v>949</v>
      </c>
      <c r="H786" s="77" t="s">
        <v>66</v>
      </c>
      <c r="I786" s="69" t="s">
        <v>618</v>
      </c>
      <c r="J786" s="53"/>
      <c r="K786" s="53"/>
      <c r="L786" s="46"/>
      <c r="M786" s="69"/>
      <c r="N786" s="46">
        <v>1</v>
      </c>
      <c r="O786" s="46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69"/>
      <c r="AF786" s="70">
        <v>1</v>
      </c>
      <c r="AG786" s="70"/>
      <c r="AH786" s="70"/>
      <c r="AI786" s="70"/>
      <c r="AJ786" s="70"/>
      <c r="AK786" s="70"/>
      <c r="AL786" s="70"/>
      <c r="AM786" s="70"/>
      <c r="AN786" s="70"/>
      <c r="AO786" s="70"/>
      <c r="AP786" s="78">
        <v>65</v>
      </c>
      <c r="AQ786" s="55">
        <f>VLOOKUP(E786,'[1]LopHocPhan'!C$2:F$1412,4,FALSE)</f>
        <v>63</v>
      </c>
      <c r="AR786" s="56">
        <f t="shared" si="64"/>
        <v>2</v>
      </c>
      <c r="AS786" s="55"/>
      <c r="AT786" s="55"/>
      <c r="AU786" s="55">
        <f t="shared" si="65"/>
        <v>63</v>
      </c>
      <c r="AV786" s="71" t="s">
        <v>157</v>
      </c>
      <c r="AW786" s="55">
        <v>2</v>
      </c>
      <c r="AX786" s="55" t="s">
        <v>131</v>
      </c>
      <c r="AY786" s="72"/>
      <c r="AZ786" s="72"/>
      <c r="BA786" s="46" t="s">
        <v>71</v>
      </c>
      <c r="BB786" s="70" t="s">
        <v>116</v>
      </c>
      <c r="BC786" s="70"/>
      <c r="BD786" s="70"/>
      <c r="BE786" s="70"/>
      <c r="BF786" s="70"/>
      <c r="BG786" s="70"/>
      <c r="BH786" s="70"/>
      <c r="BI786" s="46"/>
      <c r="BJ786" s="70"/>
      <c r="BK786" s="72" t="s">
        <v>73</v>
      </c>
      <c r="BL786" s="72" t="s">
        <v>87</v>
      </c>
      <c r="BM786" s="77">
        <v>31</v>
      </c>
      <c r="BN786" s="60" t="s">
        <v>286</v>
      </c>
      <c r="BO786" s="61">
        <v>48</v>
      </c>
      <c r="BP786" s="61"/>
      <c r="BQ786" s="79"/>
      <c r="BR786" s="62"/>
      <c r="BS786" s="74"/>
      <c r="BT786" s="72" t="s">
        <v>105</v>
      </c>
      <c r="BV786" s="38"/>
    </row>
    <row r="787" spans="1:75" ht="34.5" customHeight="1">
      <c r="A787" s="46">
        <v>1</v>
      </c>
      <c r="B787" s="46">
        <v>289</v>
      </c>
      <c r="C787" s="64" t="s">
        <v>950</v>
      </c>
      <c r="D787" s="48">
        <v>2</v>
      </c>
      <c r="E787" s="49" t="str">
        <f t="shared" si="66"/>
        <v>1351ECIT1511</v>
      </c>
      <c r="F787" s="50">
        <v>1351</v>
      </c>
      <c r="G787" s="51" t="s">
        <v>951</v>
      </c>
      <c r="H787" s="52" t="s">
        <v>66</v>
      </c>
      <c r="I787" s="46" t="s">
        <v>840</v>
      </c>
      <c r="J787" s="53"/>
      <c r="K787" s="53"/>
      <c r="L787" s="46">
        <v>1</v>
      </c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53"/>
      <c r="AF787" s="46">
        <v>1</v>
      </c>
      <c r="AG787" s="46"/>
      <c r="AH787" s="46"/>
      <c r="AI787" s="46"/>
      <c r="AJ787" s="46"/>
      <c r="AK787" s="46"/>
      <c r="AL787" s="46"/>
      <c r="AM787" s="46"/>
      <c r="AN787" s="46"/>
      <c r="AO787" s="46"/>
      <c r="AP787" s="54">
        <v>115</v>
      </c>
      <c r="AQ787" s="55">
        <f>VLOOKUP(E787,'[1]LopHocPhan'!C$2:F$1412,4,FALSE)</f>
        <v>102</v>
      </c>
      <c r="AR787" s="56">
        <f t="shared" si="64"/>
        <v>13</v>
      </c>
      <c r="AS787" s="55"/>
      <c r="AT787" s="55"/>
      <c r="AU787" s="55">
        <f t="shared" si="65"/>
        <v>102</v>
      </c>
      <c r="AV787" s="57" t="s">
        <v>140</v>
      </c>
      <c r="AW787" s="55">
        <v>2</v>
      </c>
      <c r="AX787" s="55" t="s">
        <v>356</v>
      </c>
      <c r="AY787" s="72"/>
      <c r="AZ787" s="72" t="s">
        <v>952</v>
      </c>
      <c r="BA787" s="46" t="s">
        <v>71</v>
      </c>
      <c r="BB787" s="46" t="s">
        <v>86</v>
      </c>
      <c r="BC787" s="91"/>
      <c r="BD787" s="91"/>
      <c r="BE787" s="46"/>
      <c r="BF787" s="46"/>
      <c r="BG787" s="46"/>
      <c r="BH787" s="46"/>
      <c r="BI787" s="46"/>
      <c r="BJ787" s="46"/>
      <c r="BK787" s="58" t="s">
        <v>73</v>
      </c>
      <c r="BL787" s="72" t="s">
        <v>87</v>
      </c>
      <c r="BM787" s="48">
        <v>32</v>
      </c>
      <c r="BN787" s="60"/>
      <c r="BO787" s="36">
        <v>46</v>
      </c>
      <c r="BP787" s="61"/>
      <c r="BQ787" s="62"/>
      <c r="BR787" s="62"/>
      <c r="BS787" s="63"/>
      <c r="BT787" s="58" t="s">
        <v>75</v>
      </c>
      <c r="BV787" s="38"/>
      <c r="BW787" s="38"/>
    </row>
    <row r="788" spans="1:75" ht="33.75" customHeight="1">
      <c r="A788" s="46">
        <v>2</v>
      </c>
      <c r="B788" s="46">
        <v>290</v>
      </c>
      <c r="C788" s="64" t="s">
        <v>950</v>
      </c>
      <c r="D788" s="48">
        <v>2</v>
      </c>
      <c r="E788" s="49" t="str">
        <f t="shared" si="66"/>
        <v>1352ECIT1511</v>
      </c>
      <c r="F788" s="50">
        <v>1352</v>
      </c>
      <c r="G788" s="51" t="s">
        <v>951</v>
      </c>
      <c r="H788" s="52" t="s">
        <v>66</v>
      </c>
      <c r="I788" s="46" t="s">
        <v>840</v>
      </c>
      <c r="J788" s="53"/>
      <c r="K788" s="53"/>
      <c r="L788" s="46">
        <v>1</v>
      </c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53"/>
      <c r="AF788" s="46">
        <v>1</v>
      </c>
      <c r="AG788" s="46"/>
      <c r="AH788" s="46"/>
      <c r="AI788" s="46"/>
      <c r="AJ788" s="46"/>
      <c r="AK788" s="46"/>
      <c r="AL788" s="46"/>
      <c r="AM788" s="46"/>
      <c r="AN788" s="46"/>
      <c r="AO788" s="46"/>
      <c r="AP788" s="54">
        <v>115</v>
      </c>
      <c r="AQ788" s="55">
        <f>VLOOKUP(E788,'[1]LopHocPhan'!C$2:F$1412,4,FALSE)</f>
        <v>115</v>
      </c>
      <c r="AR788" s="56">
        <f t="shared" si="64"/>
        <v>0</v>
      </c>
      <c r="AS788" s="55"/>
      <c r="AT788" s="55"/>
      <c r="AU788" s="55">
        <f t="shared" si="65"/>
        <v>115</v>
      </c>
      <c r="AV788" s="57" t="s">
        <v>183</v>
      </c>
      <c r="AW788" s="55">
        <v>2</v>
      </c>
      <c r="AX788" s="55" t="s">
        <v>113</v>
      </c>
      <c r="AY788" s="72"/>
      <c r="AZ788" s="72" t="s">
        <v>953</v>
      </c>
      <c r="BA788" s="46" t="s">
        <v>71</v>
      </c>
      <c r="BB788" s="46" t="s">
        <v>94</v>
      </c>
      <c r="BC788" s="46"/>
      <c r="BD788" s="46"/>
      <c r="BE788" s="46"/>
      <c r="BF788" s="46"/>
      <c r="BG788" s="46"/>
      <c r="BH788" s="46"/>
      <c r="BI788" s="46"/>
      <c r="BJ788" s="46"/>
      <c r="BK788" s="58" t="s">
        <v>73</v>
      </c>
      <c r="BL788" s="72" t="s">
        <v>87</v>
      </c>
      <c r="BM788" s="48">
        <v>32</v>
      </c>
      <c r="BN788" s="60"/>
      <c r="BO788" s="36">
        <v>46</v>
      </c>
      <c r="BP788" s="61"/>
      <c r="BQ788" s="62"/>
      <c r="BR788" s="62"/>
      <c r="BS788" s="63"/>
      <c r="BT788" s="58" t="s">
        <v>75</v>
      </c>
      <c r="BV788" s="38"/>
      <c r="BW788" s="38"/>
    </row>
    <row r="789" spans="1:72" ht="25.5" customHeight="1">
      <c r="A789" s="46">
        <v>3</v>
      </c>
      <c r="B789" s="46">
        <v>303</v>
      </c>
      <c r="C789" s="47" t="s">
        <v>954</v>
      </c>
      <c r="D789" s="52">
        <v>2</v>
      </c>
      <c r="E789" s="49" t="str">
        <f t="shared" si="66"/>
        <v>1351INFO1111</v>
      </c>
      <c r="F789" s="50">
        <v>1351</v>
      </c>
      <c r="G789" s="87" t="s">
        <v>955</v>
      </c>
      <c r="H789" s="52" t="s">
        <v>66</v>
      </c>
      <c r="I789" s="46" t="s">
        <v>840</v>
      </c>
      <c r="J789" s="53"/>
      <c r="K789" s="53"/>
      <c r="L789" s="46">
        <v>1</v>
      </c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53"/>
      <c r="AF789" s="46">
        <v>1</v>
      </c>
      <c r="AG789" s="46"/>
      <c r="AH789" s="46"/>
      <c r="AI789" s="46"/>
      <c r="AJ789" s="46"/>
      <c r="AK789" s="46"/>
      <c r="AL789" s="46"/>
      <c r="AM789" s="46"/>
      <c r="AN789" s="46"/>
      <c r="AO789" s="46"/>
      <c r="AP789" s="54">
        <v>115</v>
      </c>
      <c r="AQ789" s="55">
        <f>VLOOKUP(E789,'[1]LopHocPhan'!C$2:F$1412,4,FALSE)</f>
        <v>105</v>
      </c>
      <c r="AR789" s="56">
        <f t="shared" si="64"/>
        <v>10</v>
      </c>
      <c r="AS789" s="55"/>
      <c r="AT789" s="55"/>
      <c r="AU789" s="55">
        <f t="shared" si="65"/>
        <v>105</v>
      </c>
      <c r="AV789" s="57" t="s">
        <v>76</v>
      </c>
      <c r="AW789" s="55">
        <v>4</v>
      </c>
      <c r="AX789" s="55" t="s">
        <v>351</v>
      </c>
      <c r="AY789" s="58"/>
      <c r="AZ789" s="72" t="s">
        <v>956</v>
      </c>
      <c r="BA789" s="46"/>
      <c r="BB789" s="46"/>
      <c r="BC789" s="46"/>
      <c r="BD789" s="46"/>
      <c r="BE789" s="46"/>
      <c r="BF789" s="46"/>
      <c r="BG789" s="46" t="s">
        <v>93</v>
      </c>
      <c r="BH789" s="46" t="s">
        <v>124</v>
      </c>
      <c r="BI789" s="46"/>
      <c r="BJ789" s="46"/>
      <c r="BK789" s="58" t="s">
        <v>73</v>
      </c>
      <c r="BL789" s="58" t="s">
        <v>74</v>
      </c>
      <c r="BM789" s="48">
        <v>32</v>
      </c>
      <c r="BN789" s="60"/>
      <c r="BO789" s="36">
        <v>46</v>
      </c>
      <c r="BP789" s="61"/>
      <c r="BQ789" s="62"/>
      <c r="BR789" s="62"/>
      <c r="BS789" s="63"/>
      <c r="BT789" s="58" t="s">
        <v>75</v>
      </c>
    </row>
    <row r="790" spans="1:72" ht="33.75" customHeight="1">
      <c r="A790" s="46">
        <v>4</v>
      </c>
      <c r="B790" s="46">
        <v>304</v>
      </c>
      <c r="C790" s="47" t="s">
        <v>954</v>
      </c>
      <c r="D790" s="52">
        <v>2</v>
      </c>
      <c r="E790" s="49" t="str">
        <f t="shared" si="66"/>
        <v>1352INFO1111</v>
      </c>
      <c r="F790" s="50">
        <v>1352</v>
      </c>
      <c r="G790" s="87" t="s">
        <v>955</v>
      </c>
      <c r="H790" s="52" t="s">
        <v>66</v>
      </c>
      <c r="I790" s="46" t="s">
        <v>840</v>
      </c>
      <c r="J790" s="53"/>
      <c r="K790" s="53"/>
      <c r="L790" s="46">
        <v>1</v>
      </c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53"/>
      <c r="AF790" s="46">
        <v>1</v>
      </c>
      <c r="AG790" s="46"/>
      <c r="AH790" s="46"/>
      <c r="AI790" s="46"/>
      <c r="AJ790" s="46"/>
      <c r="AK790" s="46"/>
      <c r="AL790" s="46"/>
      <c r="AM790" s="46"/>
      <c r="AN790" s="46"/>
      <c r="AO790" s="46"/>
      <c r="AP790" s="54">
        <v>115</v>
      </c>
      <c r="AQ790" s="55">
        <f>VLOOKUP(E790,'[1]LopHocPhan'!C$2:F$1412,4,FALSE)</f>
        <v>115</v>
      </c>
      <c r="AR790" s="56">
        <f t="shared" si="64"/>
        <v>0</v>
      </c>
      <c r="AS790" s="55"/>
      <c r="AT790" s="55"/>
      <c r="AU790" s="55">
        <f t="shared" si="65"/>
        <v>115</v>
      </c>
      <c r="AV790" s="57" t="s">
        <v>166</v>
      </c>
      <c r="AW790" s="55">
        <v>4</v>
      </c>
      <c r="AX790" s="55" t="s">
        <v>220</v>
      </c>
      <c r="AY790" s="58"/>
      <c r="AZ790" s="72" t="s">
        <v>957</v>
      </c>
      <c r="BA790" s="46"/>
      <c r="BB790" s="46"/>
      <c r="BC790" s="46"/>
      <c r="BD790" s="46"/>
      <c r="BE790" s="46"/>
      <c r="BF790" s="46"/>
      <c r="BG790" s="46" t="s">
        <v>93</v>
      </c>
      <c r="BH790" s="46" t="s">
        <v>125</v>
      </c>
      <c r="BI790" s="46"/>
      <c r="BJ790" s="46"/>
      <c r="BK790" s="58" t="s">
        <v>73</v>
      </c>
      <c r="BL790" s="58" t="s">
        <v>74</v>
      </c>
      <c r="BM790" s="48">
        <v>32</v>
      </c>
      <c r="BN790" s="60"/>
      <c r="BO790" s="36">
        <v>46</v>
      </c>
      <c r="BP790" s="61"/>
      <c r="BQ790" s="62"/>
      <c r="BR790" s="62"/>
      <c r="BS790" s="63"/>
      <c r="BT790" s="58" t="s">
        <v>75</v>
      </c>
    </row>
    <row r="791" spans="1:74" ht="33.75" customHeight="1">
      <c r="A791" s="46">
        <v>5</v>
      </c>
      <c r="B791" s="46">
        <v>803</v>
      </c>
      <c r="C791" s="81" t="s">
        <v>958</v>
      </c>
      <c r="D791" s="70">
        <v>2</v>
      </c>
      <c r="E791" s="49" t="str">
        <f t="shared" si="66"/>
        <v>1351INFO1611</v>
      </c>
      <c r="F791" s="104" t="s">
        <v>485</v>
      </c>
      <c r="G791" s="77" t="s">
        <v>959</v>
      </c>
      <c r="H791" s="77" t="s">
        <v>66</v>
      </c>
      <c r="I791" s="69" t="s">
        <v>618</v>
      </c>
      <c r="J791" s="53"/>
      <c r="K791" s="53"/>
      <c r="L791" s="46"/>
      <c r="M791" s="69"/>
      <c r="N791" s="46">
        <v>1</v>
      </c>
      <c r="O791" s="46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69"/>
      <c r="AF791" s="70">
        <v>1</v>
      </c>
      <c r="AG791" s="70"/>
      <c r="AH791" s="70"/>
      <c r="AI791" s="70"/>
      <c r="AJ791" s="70"/>
      <c r="AK791" s="70"/>
      <c r="AL791" s="70"/>
      <c r="AM791" s="70"/>
      <c r="AN791" s="70"/>
      <c r="AO791" s="70"/>
      <c r="AP791" s="78">
        <v>120</v>
      </c>
      <c r="AQ791" s="55">
        <f>VLOOKUP(E791,'[1]LopHocPhan'!C$2:F$1412,4,FALSE)</f>
        <v>120</v>
      </c>
      <c r="AR791" s="56">
        <f t="shared" si="64"/>
        <v>0</v>
      </c>
      <c r="AS791" s="55"/>
      <c r="AT791" s="55"/>
      <c r="AU791" s="55">
        <f t="shared" si="65"/>
        <v>120</v>
      </c>
      <c r="AV791" s="71" t="s">
        <v>163</v>
      </c>
      <c r="AW791" s="55">
        <v>2</v>
      </c>
      <c r="AX791" s="55" t="s">
        <v>304</v>
      </c>
      <c r="AY791" s="72"/>
      <c r="AZ791" s="72" t="s">
        <v>960</v>
      </c>
      <c r="BA791" s="70"/>
      <c r="BB791" s="70"/>
      <c r="BC791" s="70"/>
      <c r="BD791" s="70"/>
      <c r="BE791" s="46" t="s">
        <v>71</v>
      </c>
      <c r="BF791" s="70" t="s">
        <v>135</v>
      </c>
      <c r="BG791" s="70"/>
      <c r="BH791" s="70"/>
      <c r="BI791" s="70"/>
      <c r="BJ791" s="70"/>
      <c r="BK791" s="72" t="s">
        <v>73</v>
      </c>
      <c r="BL791" s="72" t="s">
        <v>74</v>
      </c>
      <c r="BM791" s="49">
        <v>32</v>
      </c>
      <c r="BN791" s="60"/>
      <c r="BO791" s="61">
        <v>48</v>
      </c>
      <c r="BP791" s="61"/>
      <c r="BQ791" s="79"/>
      <c r="BR791" s="62"/>
      <c r="BS791" s="74"/>
      <c r="BT791" s="72" t="s">
        <v>105</v>
      </c>
      <c r="BV791" s="38"/>
    </row>
    <row r="792" spans="1:74" ht="22.5" customHeight="1">
      <c r="A792" s="46">
        <v>6</v>
      </c>
      <c r="B792" s="46">
        <v>804</v>
      </c>
      <c r="C792" s="81" t="s">
        <v>958</v>
      </c>
      <c r="D792" s="70">
        <v>2</v>
      </c>
      <c r="E792" s="49" t="str">
        <f t="shared" si="66"/>
        <v>1352INFO1611</v>
      </c>
      <c r="F792" s="104" t="s">
        <v>488</v>
      </c>
      <c r="G792" s="77" t="s">
        <v>959</v>
      </c>
      <c r="H792" s="77" t="s">
        <v>66</v>
      </c>
      <c r="I792" s="69" t="s">
        <v>618</v>
      </c>
      <c r="J792" s="53"/>
      <c r="K792" s="53"/>
      <c r="L792" s="46"/>
      <c r="M792" s="69"/>
      <c r="N792" s="46">
        <v>1</v>
      </c>
      <c r="O792" s="46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69"/>
      <c r="AF792" s="70">
        <v>1</v>
      </c>
      <c r="AG792" s="70"/>
      <c r="AH792" s="70"/>
      <c r="AI792" s="70"/>
      <c r="AJ792" s="70"/>
      <c r="AK792" s="70"/>
      <c r="AL792" s="70"/>
      <c r="AM792" s="70"/>
      <c r="AN792" s="70"/>
      <c r="AO792" s="70"/>
      <c r="AP792" s="78">
        <v>65</v>
      </c>
      <c r="AQ792" s="55">
        <f>VLOOKUP(E792,'[1]LopHocPhan'!C$2:F$1412,4,FALSE)</f>
        <v>53</v>
      </c>
      <c r="AR792" s="56">
        <f t="shared" si="64"/>
        <v>12</v>
      </c>
      <c r="AS792" s="55"/>
      <c r="AT792" s="55"/>
      <c r="AU792" s="55">
        <f t="shared" si="65"/>
        <v>53</v>
      </c>
      <c r="AV792" s="71" t="s">
        <v>163</v>
      </c>
      <c r="AW792" s="55">
        <v>2</v>
      </c>
      <c r="AX792" s="55" t="s">
        <v>134</v>
      </c>
      <c r="AY792" s="72"/>
      <c r="AZ792" s="72"/>
      <c r="BA792" s="70"/>
      <c r="BB792" s="70"/>
      <c r="BC792" s="70"/>
      <c r="BD792" s="70"/>
      <c r="BE792" s="46" t="s">
        <v>71</v>
      </c>
      <c r="BF792" s="70" t="s">
        <v>127</v>
      </c>
      <c r="BG792" s="70"/>
      <c r="BH792" s="70"/>
      <c r="BI792" s="70"/>
      <c r="BJ792" s="70"/>
      <c r="BK792" s="72" t="s">
        <v>73</v>
      </c>
      <c r="BL792" s="72" t="s">
        <v>74</v>
      </c>
      <c r="BM792" s="49">
        <v>32</v>
      </c>
      <c r="BN792" s="60"/>
      <c r="BO792" s="61">
        <v>48</v>
      </c>
      <c r="BP792" s="61"/>
      <c r="BQ792" s="79"/>
      <c r="BR792" s="62"/>
      <c r="BS792" s="74"/>
      <c r="BT792" s="72" t="s">
        <v>105</v>
      </c>
      <c r="BV792" s="38"/>
    </row>
    <row r="793" spans="1:74" ht="22.5" customHeight="1">
      <c r="A793" s="46">
        <v>7</v>
      </c>
      <c r="B793" s="46">
        <v>991</v>
      </c>
      <c r="C793" s="81" t="s">
        <v>961</v>
      </c>
      <c r="D793" s="49">
        <v>3</v>
      </c>
      <c r="E793" s="49" t="str">
        <f t="shared" si="66"/>
        <v>1351INFO0111</v>
      </c>
      <c r="F793" s="49">
        <v>1351</v>
      </c>
      <c r="G793" s="85" t="s">
        <v>962</v>
      </c>
      <c r="H793" s="77" t="s">
        <v>111</v>
      </c>
      <c r="I793" s="69" t="s">
        <v>555</v>
      </c>
      <c r="J793" s="53"/>
      <c r="K793" s="53"/>
      <c r="L793" s="46"/>
      <c r="M793" s="69"/>
      <c r="N793" s="46"/>
      <c r="O793" s="46">
        <v>1</v>
      </c>
      <c r="P793" s="92">
        <v>1</v>
      </c>
      <c r="Q793" s="92"/>
      <c r="R793" s="69">
        <v>1</v>
      </c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70"/>
      <c r="AI793" s="70"/>
      <c r="AJ793" s="70"/>
      <c r="AK793" s="70"/>
      <c r="AL793" s="70"/>
      <c r="AM793" s="70"/>
      <c r="AN793" s="70"/>
      <c r="AO793" s="70"/>
      <c r="AP793" s="78">
        <v>120</v>
      </c>
      <c r="AQ793" s="55">
        <f>VLOOKUP(E793,'[1]LopHocPhan'!C$2:F$1412,4,FALSE)</f>
        <v>1</v>
      </c>
      <c r="AR793" s="55"/>
      <c r="AS793" s="55"/>
      <c r="AT793" s="55"/>
      <c r="AU793" s="93">
        <f aca="true" t="shared" si="67" ref="AU793:AU817">AP793</f>
        <v>120</v>
      </c>
      <c r="AV793" s="94" t="s">
        <v>175</v>
      </c>
      <c r="AW793" s="55">
        <v>1</v>
      </c>
      <c r="AX793" s="55" t="s">
        <v>296</v>
      </c>
      <c r="AY793" s="112" t="s">
        <v>297</v>
      </c>
      <c r="AZ793" s="112"/>
      <c r="BA793" s="109"/>
      <c r="BB793" s="55"/>
      <c r="BC793" s="122" t="s">
        <v>115</v>
      </c>
      <c r="BD793" s="55" t="s">
        <v>204</v>
      </c>
      <c r="BE793" s="109"/>
      <c r="BF793" s="55"/>
      <c r="BG793" s="109"/>
      <c r="BH793" s="55"/>
      <c r="BI793" s="109" t="s">
        <v>119</v>
      </c>
      <c r="BJ793" s="55" t="s">
        <v>72</v>
      </c>
      <c r="BK793" s="112" t="s">
        <v>332</v>
      </c>
      <c r="BL793" s="112" t="s">
        <v>307</v>
      </c>
      <c r="BM793" s="49">
        <v>32</v>
      </c>
      <c r="BN793" s="60"/>
      <c r="BO793" s="61">
        <v>49</v>
      </c>
      <c r="BP793" s="61"/>
      <c r="BQ793" s="79"/>
      <c r="BR793" s="62"/>
      <c r="BS793" s="74"/>
      <c r="BT793" s="112" t="s">
        <v>333</v>
      </c>
      <c r="BV793" s="38"/>
    </row>
    <row r="794" spans="1:74" ht="22.5" customHeight="1">
      <c r="A794" s="46">
        <v>8</v>
      </c>
      <c r="B794" s="46">
        <v>992</v>
      </c>
      <c r="C794" s="81" t="s">
        <v>961</v>
      </c>
      <c r="D794" s="49">
        <v>3</v>
      </c>
      <c r="E794" s="49" t="str">
        <f t="shared" si="66"/>
        <v>1352INFO0111</v>
      </c>
      <c r="F794" s="49">
        <v>1352</v>
      </c>
      <c r="G794" s="85" t="s">
        <v>962</v>
      </c>
      <c r="H794" s="77" t="s">
        <v>111</v>
      </c>
      <c r="I794" s="69" t="s">
        <v>555</v>
      </c>
      <c r="J794" s="53"/>
      <c r="K794" s="53"/>
      <c r="L794" s="46"/>
      <c r="M794" s="69"/>
      <c r="N794" s="46"/>
      <c r="O794" s="46">
        <v>1</v>
      </c>
      <c r="P794" s="92">
        <v>1</v>
      </c>
      <c r="Q794" s="92"/>
      <c r="R794" s="69">
        <v>1</v>
      </c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70"/>
      <c r="AI794" s="70"/>
      <c r="AJ794" s="70"/>
      <c r="AK794" s="70"/>
      <c r="AL794" s="70"/>
      <c r="AM794" s="70"/>
      <c r="AN794" s="70"/>
      <c r="AO794" s="70"/>
      <c r="AP794" s="78">
        <v>120</v>
      </c>
      <c r="AQ794" s="55">
        <f>VLOOKUP(E794,'[1]LopHocPhan'!C$2:F$1412,4,FALSE)</f>
        <v>0</v>
      </c>
      <c r="AR794" s="55"/>
      <c r="AS794" s="55"/>
      <c r="AT794" s="55"/>
      <c r="AU794" s="93">
        <f t="shared" si="67"/>
        <v>120</v>
      </c>
      <c r="AV794" s="94" t="s">
        <v>175</v>
      </c>
      <c r="AW794" s="55">
        <v>2</v>
      </c>
      <c r="AX794" s="55" t="s">
        <v>296</v>
      </c>
      <c r="AY794" s="112" t="s">
        <v>297</v>
      </c>
      <c r="AZ794" s="112"/>
      <c r="BA794" s="109"/>
      <c r="BB794" s="55"/>
      <c r="BC794" s="122" t="s">
        <v>115</v>
      </c>
      <c r="BD794" s="55" t="s">
        <v>116</v>
      </c>
      <c r="BE794" s="109"/>
      <c r="BF794" s="55"/>
      <c r="BG794" s="109"/>
      <c r="BH794" s="55"/>
      <c r="BI794" s="109" t="s">
        <v>119</v>
      </c>
      <c r="BJ794" s="55" t="s">
        <v>79</v>
      </c>
      <c r="BK794" s="112" t="s">
        <v>332</v>
      </c>
      <c r="BL794" s="112" t="s">
        <v>307</v>
      </c>
      <c r="BM794" s="49">
        <v>32</v>
      </c>
      <c r="BN794" s="60"/>
      <c r="BO794" s="61">
        <v>49</v>
      </c>
      <c r="BP794" s="61"/>
      <c r="BQ794" s="79"/>
      <c r="BR794" s="62"/>
      <c r="BS794" s="74"/>
      <c r="BT794" s="112" t="s">
        <v>333</v>
      </c>
      <c r="BV794" s="38"/>
    </row>
    <row r="795" spans="1:74" ht="22.5" customHeight="1">
      <c r="A795" s="46">
        <v>9</v>
      </c>
      <c r="B795" s="46">
        <v>993</v>
      </c>
      <c r="C795" s="81" t="s">
        <v>961</v>
      </c>
      <c r="D795" s="49">
        <v>3</v>
      </c>
      <c r="E795" s="49" t="str">
        <f t="shared" si="66"/>
        <v>1353INFO0111</v>
      </c>
      <c r="F795" s="49">
        <v>1353</v>
      </c>
      <c r="G795" s="85" t="s">
        <v>962</v>
      </c>
      <c r="H795" s="77" t="s">
        <v>111</v>
      </c>
      <c r="I795" s="69" t="s">
        <v>555</v>
      </c>
      <c r="J795" s="53"/>
      <c r="K795" s="53"/>
      <c r="L795" s="46"/>
      <c r="M795" s="69"/>
      <c r="N795" s="46"/>
      <c r="O795" s="46">
        <v>1</v>
      </c>
      <c r="P795" s="92">
        <v>1</v>
      </c>
      <c r="Q795" s="92"/>
      <c r="R795" s="69">
        <v>1</v>
      </c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70"/>
      <c r="AI795" s="70"/>
      <c r="AJ795" s="70"/>
      <c r="AK795" s="70"/>
      <c r="AL795" s="70"/>
      <c r="AM795" s="70"/>
      <c r="AN795" s="70"/>
      <c r="AO795" s="70"/>
      <c r="AP795" s="78">
        <v>60</v>
      </c>
      <c r="AQ795" s="55">
        <f>VLOOKUP(E795,'[1]LopHocPhan'!C$2:F$1412,4,FALSE)</f>
        <v>0</v>
      </c>
      <c r="AR795" s="55"/>
      <c r="AS795" s="55"/>
      <c r="AT795" s="55"/>
      <c r="AU795" s="93">
        <f t="shared" si="67"/>
        <v>60</v>
      </c>
      <c r="AV795" s="94" t="s">
        <v>175</v>
      </c>
      <c r="AW795" s="55">
        <v>3</v>
      </c>
      <c r="AX795" s="55" t="s">
        <v>296</v>
      </c>
      <c r="AY795" s="112" t="s">
        <v>297</v>
      </c>
      <c r="AZ795" s="112"/>
      <c r="BA795" s="109"/>
      <c r="BB795" s="55"/>
      <c r="BC795" s="122" t="s">
        <v>115</v>
      </c>
      <c r="BD795" s="55" t="s">
        <v>460</v>
      </c>
      <c r="BE795" s="109"/>
      <c r="BF795" s="55"/>
      <c r="BG795" s="109"/>
      <c r="BH795" s="55"/>
      <c r="BI795" s="109" t="s">
        <v>119</v>
      </c>
      <c r="BJ795" s="55" t="s">
        <v>181</v>
      </c>
      <c r="BK795" s="112" t="s">
        <v>332</v>
      </c>
      <c r="BL795" s="112" t="s">
        <v>307</v>
      </c>
      <c r="BM795" s="49">
        <v>32</v>
      </c>
      <c r="BN795" s="60"/>
      <c r="BO795" s="61">
        <v>49</v>
      </c>
      <c r="BP795" s="61"/>
      <c r="BQ795" s="79"/>
      <c r="BR795" s="62"/>
      <c r="BS795" s="74"/>
      <c r="BT795" s="112" t="s">
        <v>333</v>
      </c>
      <c r="BV795" s="38"/>
    </row>
    <row r="796" spans="1:74" ht="22.5" customHeight="1">
      <c r="A796" s="46">
        <v>10</v>
      </c>
      <c r="B796" s="46">
        <v>1006</v>
      </c>
      <c r="C796" s="81" t="s">
        <v>961</v>
      </c>
      <c r="D796" s="49">
        <v>3</v>
      </c>
      <c r="E796" s="49" t="str">
        <f t="shared" si="66"/>
        <v>1354INFO0111</v>
      </c>
      <c r="F796" s="49">
        <v>1354</v>
      </c>
      <c r="G796" s="85" t="s">
        <v>962</v>
      </c>
      <c r="H796" s="77" t="s">
        <v>111</v>
      </c>
      <c r="I796" s="69" t="s">
        <v>557</v>
      </c>
      <c r="J796" s="53"/>
      <c r="K796" s="53"/>
      <c r="L796" s="46"/>
      <c r="M796" s="69"/>
      <c r="N796" s="46"/>
      <c r="O796" s="46">
        <v>1</v>
      </c>
      <c r="P796" s="92"/>
      <c r="Q796" s="92">
        <v>1</v>
      </c>
      <c r="R796" s="6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70"/>
      <c r="AI796" s="70"/>
      <c r="AJ796" s="70"/>
      <c r="AK796" s="70"/>
      <c r="AL796" s="70"/>
      <c r="AM796" s="70"/>
      <c r="AN796" s="70"/>
      <c r="AO796" s="70"/>
      <c r="AP796" s="78">
        <v>70</v>
      </c>
      <c r="AQ796" s="55">
        <f>VLOOKUP(E796,'[1]LopHocPhan'!C$2:F$1412,4,FALSE)</f>
        <v>0</v>
      </c>
      <c r="AR796" s="55"/>
      <c r="AS796" s="55"/>
      <c r="AT796" s="55"/>
      <c r="AU796" s="93">
        <f t="shared" si="67"/>
        <v>70</v>
      </c>
      <c r="AV796" s="94" t="s">
        <v>175</v>
      </c>
      <c r="AW796" s="55">
        <v>3</v>
      </c>
      <c r="AX796" s="55" t="s">
        <v>296</v>
      </c>
      <c r="AY796" s="112" t="s">
        <v>297</v>
      </c>
      <c r="AZ796" s="112"/>
      <c r="BA796" s="109"/>
      <c r="BB796" s="55"/>
      <c r="BC796" s="122" t="s">
        <v>115</v>
      </c>
      <c r="BD796" s="55" t="s">
        <v>127</v>
      </c>
      <c r="BE796" s="109"/>
      <c r="BF796" s="55"/>
      <c r="BG796" s="109"/>
      <c r="BH796" s="55"/>
      <c r="BI796" s="109" t="s">
        <v>119</v>
      </c>
      <c r="BJ796" s="55" t="s">
        <v>127</v>
      </c>
      <c r="BK796" s="112" t="s">
        <v>332</v>
      </c>
      <c r="BL796" s="112" t="s">
        <v>307</v>
      </c>
      <c r="BM796" s="49">
        <v>32</v>
      </c>
      <c r="BN796" s="60"/>
      <c r="BO796" s="61">
        <v>49</v>
      </c>
      <c r="BP796" s="61"/>
      <c r="BQ796" s="79"/>
      <c r="BR796" s="62"/>
      <c r="BS796" s="74"/>
      <c r="BT796" s="112" t="s">
        <v>333</v>
      </c>
      <c r="BV796" s="38"/>
    </row>
    <row r="797" spans="1:74" ht="22.5" customHeight="1">
      <c r="A797" s="46">
        <v>11</v>
      </c>
      <c r="B797" s="46">
        <v>1041</v>
      </c>
      <c r="C797" s="68" t="s">
        <v>961</v>
      </c>
      <c r="D797" s="49">
        <v>3</v>
      </c>
      <c r="E797" s="49" t="str">
        <f t="shared" si="66"/>
        <v>1355INFO0111</v>
      </c>
      <c r="F797" s="49">
        <v>1355</v>
      </c>
      <c r="G797" s="85" t="s">
        <v>962</v>
      </c>
      <c r="H797" s="77" t="s">
        <v>111</v>
      </c>
      <c r="I797" s="69" t="s">
        <v>561</v>
      </c>
      <c r="J797" s="53"/>
      <c r="K797" s="53"/>
      <c r="L797" s="46"/>
      <c r="M797" s="69"/>
      <c r="N797" s="46"/>
      <c r="O797" s="46">
        <v>1</v>
      </c>
      <c r="P797" s="92"/>
      <c r="Q797" s="92"/>
      <c r="R797" s="69"/>
      <c r="S797" s="70"/>
      <c r="T797" s="70"/>
      <c r="U797" s="70"/>
      <c r="V797" s="70"/>
      <c r="W797" s="70">
        <v>1</v>
      </c>
      <c r="X797" s="70"/>
      <c r="Y797" s="70"/>
      <c r="Z797" s="70"/>
      <c r="AA797" s="70"/>
      <c r="AB797" s="70"/>
      <c r="AC797" s="70"/>
      <c r="AD797" s="70"/>
      <c r="AE797" s="69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8">
        <v>120</v>
      </c>
      <c r="AQ797" s="55">
        <f>VLOOKUP(E797,'[1]LopHocPhan'!C$2:F$1412,4,FALSE)</f>
        <v>7</v>
      </c>
      <c r="AR797" s="55"/>
      <c r="AS797" s="55"/>
      <c r="AT797" s="55"/>
      <c r="AU797" s="93">
        <f t="shared" si="67"/>
        <v>120</v>
      </c>
      <c r="AV797" s="94" t="s">
        <v>175</v>
      </c>
      <c r="AW797" s="55">
        <v>4</v>
      </c>
      <c r="AX797" s="55" t="s">
        <v>296</v>
      </c>
      <c r="AY797" s="112" t="s">
        <v>297</v>
      </c>
      <c r="AZ797" s="112"/>
      <c r="BA797" s="95" t="s">
        <v>119</v>
      </c>
      <c r="BB797" s="70" t="s">
        <v>82</v>
      </c>
      <c r="BC797" s="70"/>
      <c r="BD797" s="70"/>
      <c r="BE797" s="70" t="s">
        <v>115</v>
      </c>
      <c r="BF797" s="70" t="s">
        <v>287</v>
      </c>
      <c r="BG797" s="69"/>
      <c r="BH797" s="70"/>
      <c r="BI797" s="70"/>
      <c r="BJ797" s="70"/>
      <c r="BK797" s="72" t="s">
        <v>332</v>
      </c>
      <c r="BL797" s="72" t="s">
        <v>504</v>
      </c>
      <c r="BM797" s="49">
        <v>32</v>
      </c>
      <c r="BN797" s="60"/>
      <c r="BO797" s="61">
        <v>49</v>
      </c>
      <c r="BP797" s="61"/>
      <c r="BQ797" s="79"/>
      <c r="BR797" s="62"/>
      <c r="BS797" s="74"/>
      <c r="BT797" s="112" t="s">
        <v>333</v>
      </c>
      <c r="BV797" s="38"/>
    </row>
    <row r="798" spans="1:74" ht="22.5" customHeight="1">
      <c r="A798" s="46">
        <v>12</v>
      </c>
      <c r="B798" s="46">
        <v>1042</v>
      </c>
      <c r="C798" s="68" t="s">
        <v>961</v>
      </c>
      <c r="D798" s="49">
        <v>3</v>
      </c>
      <c r="E798" s="49" t="str">
        <f t="shared" si="66"/>
        <v>1356INFO0111</v>
      </c>
      <c r="F798" s="49">
        <v>1356</v>
      </c>
      <c r="G798" s="85" t="s">
        <v>962</v>
      </c>
      <c r="H798" s="77" t="s">
        <v>111</v>
      </c>
      <c r="I798" s="69" t="s">
        <v>561</v>
      </c>
      <c r="J798" s="53"/>
      <c r="K798" s="53"/>
      <c r="L798" s="46"/>
      <c r="M798" s="69"/>
      <c r="N798" s="46"/>
      <c r="O798" s="46">
        <v>1</v>
      </c>
      <c r="P798" s="92"/>
      <c r="Q798" s="92"/>
      <c r="R798" s="69"/>
      <c r="S798" s="70"/>
      <c r="T798" s="70"/>
      <c r="U798" s="70"/>
      <c r="V798" s="70"/>
      <c r="W798" s="70">
        <v>1</v>
      </c>
      <c r="X798" s="70"/>
      <c r="Y798" s="70"/>
      <c r="Z798" s="70"/>
      <c r="AA798" s="70"/>
      <c r="AB798" s="70"/>
      <c r="AC798" s="70"/>
      <c r="AD798" s="70"/>
      <c r="AE798" s="69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8">
        <v>150</v>
      </c>
      <c r="AQ798" s="55">
        <f>VLOOKUP(E798,'[1]LopHocPhan'!C$2:F$1412,4,FALSE)</f>
        <v>0</v>
      </c>
      <c r="AR798" s="55"/>
      <c r="AS798" s="55"/>
      <c r="AT798" s="55"/>
      <c r="AU798" s="93">
        <f t="shared" si="67"/>
        <v>150</v>
      </c>
      <c r="AV798" s="94" t="s">
        <v>175</v>
      </c>
      <c r="AW798" s="55">
        <v>5</v>
      </c>
      <c r="AX798" s="55" t="s">
        <v>296</v>
      </c>
      <c r="AY798" s="112" t="s">
        <v>297</v>
      </c>
      <c r="AZ798" s="112"/>
      <c r="BA798" s="95" t="s">
        <v>119</v>
      </c>
      <c r="BB798" s="70" t="s">
        <v>81</v>
      </c>
      <c r="BC798" s="70"/>
      <c r="BD798" s="70"/>
      <c r="BE798" s="70" t="s">
        <v>115</v>
      </c>
      <c r="BF798" s="70" t="s">
        <v>171</v>
      </c>
      <c r="BG798" s="69"/>
      <c r="BH798" s="70"/>
      <c r="BI798" s="70"/>
      <c r="BJ798" s="70"/>
      <c r="BK798" s="72" t="s">
        <v>332</v>
      </c>
      <c r="BL798" s="72" t="s">
        <v>504</v>
      </c>
      <c r="BM798" s="49">
        <v>32</v>
      </c>
      <c r="BN798" s="60"/>
      <c r="BO798" s="61">
        <v>49</v>
      </c>
      <c r="BP798" s="61"/>
      <c r="BQ798" s="79"/>
      <c r="BR798" s="62"/>
      <c r="BS798" s="74"/>
      <c r="BT798" s="112" t="s">
        <v>333</v>
      </c>
      <c r="BV798" s="38"/>
    </row>
    <row r="799" spans="1:74" ht="22.5" customHeight="1">
      <c r="A799" s="46">
        <v>13</v>
      </c>
      <c r="B799" s="46">
        <v>1056</v>
      </c>
      <c r="C799" s="68" t="s">
        <v>961</v>
      </c>
      <c r="D799" s="49">
        <v>3</v>
      </c>
      <c r="E799" s="49" t="str">
        <f t="shared" si="66"/>
        <v>1357INFO0111</v>
      </c>
      <c r="F799" s="49">
        <v>1357</v>
      </c>
      <c r="G799" s="85" t="s">
        <v>962</v>
      </c>
      <c r="H799" s="77" t="s">
        <v>111</v>
      </c>
      <c r="I799" s="69" t="s">
        <v>563</v>
      </c>
      <c r="J799" s="53"/>
      <c r="K799" s="53"/>
      <c r="L799" s="46"/>
      <c r="M799" s="69"/>
      <c r="N799" s="46"/>
      <c r="O799" s="46">
        <v>1</v>
      </c>
      <c r="P799" s="92"/>
      <c r="Q799" s="92"/>
      <c r="R799" s="69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>
        <v>1</v>
      </c>
      <c r="AD799" s="70"/>
      <c r="AE799" s="69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8">
        <v>110</v>
      </c>
      <c r="AQ799" s="55">
        <f>VLOOKUP(E799,'[1]LopHocPhan'!C$2:F$1412,4,FALSE)</f>
        <v>1</v>
      </c>
      <c r="AR799" s="55"/>
      <c r="AS799" s="55"/>
      <c r="AT799" s="55"/>
      <c r="AU799" s="93">
        <f t="shared" si="67"/>
        <v>110</v>
      </c>
      <c r="AV799" s="94" t="s">
        <v>129</v>
      </c>
      <c r="AW799" s="55">
        <v>1</v>
      </c>
      <c r="AX799" s="55" t="s">
        <v>296</v>
      </c>
      <c r="AY799" s="112" t="s">
        <v>297</v>
      </c>
      <c r="AZ799" s="72"/>
      <c r="BA799" s="70"/>
      <c r="BB799" s="70"/>
      <c r="BC799" s="70"/>
      <c r="BD799" s="70"/>
      <c r="BE799" s="70"/>
      <c r="BF799" s="70"/>
      <c r="BG799" s="70" t="s">
        <v>115</v>
      </c>
      <c r="BH799" s="70" t="s">
        <v>118</v>
      </c>
      <c r="BI799" s="95" t="s">
        <v>115</v>
      </c>
      <c r="BJ799" s="70" t="s">
        <v>134</v>
      </c>
      <c r="BK799" s="72" t="s">
        <v>426</v>
      </c>
      <c r="BL799" s="72" t="s">
        <v>552</v>
      </c>
      <c r="BM799" s="49">
        <v>32</v>
      </c>
      <c r="BN799" s="60"/>
      <c r="BO799" s="61">
        <v>49</v>
      </c>
      <c r="BP799" s="61"/>
      <c r="BQ799" s="79"/>
      <c r="BR799" s="62"/>
      <c r="BS799" s="74"/>
      <c r="BT799" s="72" t="s">
        <v>328</v>
      </c>
      <c r="BV799" s="38"/>
    </row>
    <row r="800" spans="1:74" ht="22.5" customHeight="1">
      <c r="A800" s="46">
        <v>14</v>
      </c>
      <c r="B800" s="46">
        <v>1057</v>
      </c>
      <c r="C800" s="68" t="s">
        <v>961</v>
      </c>
      <c r="D800" s="49">
        <v>3</v>
      </c>
      <c r="E800" s="49" t="str">
        <f t="shared" si="66"/>
        <v>1358INFO0111</v>
      </c>
      <c r="F800" s="49">
        <v>1358</v>
      </c>
      <c r="G800" s="85" t="s">
        <v>962</v>
      </c>
      <c r="H800" s="77" t="s">
        <v>111</v>
      </c>
      <c r="I800" s="69" t="s">
        <v>563</v>
      </c>
      <c r="J800" s="53"/>
      <c r="K800" s="53"/>
      <c r="L800" s="46"/>
      <c r="M800" s="69"/>
      <c r="N800" s="46"/>
      <c r="O800" s="46">
        <v>1</v>
      </c>
      <c r="P800" s="92"/>
      <c r="Q800" s="92"/>
      <c r="R800" s="69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>
        <v>1</v>
      </c>
      <c r="AD800" s="70"/>
      <c r="AE800" s="69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8">
        <v>110</v>
      </c>
      <c r="AQ800" s="55">
        <f>VLOOKUP(E800,'[1]LopHocPhan'!C$2:F$1412,4,FALSE)</f>
        <v>0</v>
      </c>
      <c r="AR800" s="55"/>
      <c r="AS800" s="55"/>
      <c r="AT800" s="55"/>
      <c r="AU800" s="93">
        <f t="shared" si="67"/>
        <v>110</v>
      </c>
      <c r="AV800" s="94" t="s">
        <v>129</v>
      </c>
      <c r="AW800" s="55">
        <v>2</v>
      </c>
      <c r="AX800" s="55" t="s">
        <v>296</v>
      </c>
      <c r="AY800" s="112" t="s">
        <v>297</v>
      </c>
      <c r="AZ800" s="72"/>
      <c r="BA800" s="70"/>
      <c r="BB800" s="70"/>
      <c r="BC800" s="70"/>
      <c r="BD800" s="70"/>
      <c r="BE800" s="70"/>
      <c r="BF800" s="70"/>
      <c r="BG800" s="70" t="s">
        <v>115</v>
      </c>
      <c r="BH800" s="70" t="s">
        <v>174</v>
      </c>
      <c r="BI800" s="95" t="s">
        <v>115</v>
      </c>
      <c r="BJ800" s="70" t="s">
        <v>331</v>
      </c>
      <c r="BK800" s="72" t="s">
        <v>426</v>
      </c>
      <c r="BL800" s="72" t="s">
        <v>552</v>
      </c>
      <c r="BM800" s="49">
        <v>32</v>
      </c>
      <c r="BN800" s="60"/>
      <c r="BO800" s="61">
        <v>49</v>
      </c>
      <c r="BP800" s="61"/>
      <c r="BQ800" s="79"/>
      <c r="BR800" s="62"/>
      <c r="BS800" s="74"/>
      <c r="BT800" s="72" t="s">
        <v>328</v>
      </c>
      <c r="BV800" s="38"/>
    </row>
    <row r="801" spans="1:74" ht="22.5" customHeight="1">
      <c r="A801" s="46">
        <v>15</v>
      </c>
      <c r="B801" s="46">
        <v>1058</v>
      </c>
      <c r="C801" s="68" t="s">
        <v>961</v>
      </c>
      <c r="D801" s="49">
        <v>3</v>
      </c>
      <c r="E801" s="49" t="str">
        <f t="shared" si="66"/>
        <v>1359INFO0111</v>
      </c>
      <c r="F801" s="49">
        <v>1359</v>
      </c>
      <c r="G801" s="85" t="s">
        <v>962</v>
      </c>
      <c r="H801" s="77" t="s">
        <v>111</v>
      </c>
      <c r="I801" s="69" t="s">
        <v>563</v>
      </c>
      <c r="J801" s="53"/>
      <c r="K801" s="53"/>
      <c r="L801" s="46"/>
      <c r="M801" s="69"/>
      <c r="N801" s="46"/>
      <c r="O801" s="46">
        <v>1</v>
      </c>
      <c r="P801" s="92"/>
      <c r="Q801" s="92"/>
      <c r="R801" s="69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>
        <v>1</v>
      </c>
      <c r="AD801" s="70"/>
      <c r="AE801" s="69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8">
        <v>60</v>
      </c>
      <c r="AQ801" s="55">
        <f>VLOOKUP(E801,'[1]LopHocPhan'!C$2:F$1412,4,FALSE)</f>
        <v>0</v>
      </c>
      <c r="AR801" s="55"/>
      <c r="AS801" s="55"/>
      <c r="AT801" s="55"/>
      <c r="AU801" s="93">
        <f t="shared" si="67"/>
        <v>60</v>
      </c>
      <c r="AV801" s="94" t="s">
        <v>129</v>
      </c>
      <c r="AW801" s="55">
        <v>5</v>
      </c>
      <c r="AX801" s="55" t="s">
        <v>296</v>
      </c>
      <c r="AY801" s="112" t="s">
        <v>297</v>
      </c>
      <c r="AZ801" s="72"/>
      <c r="BA801" s="70"/>
      <c r="BB801" s="70"/>
      <c r="BC801" s="70"/>
      <c r="BD801" s="70"/>
      <c r="BE801" s="70"/>
      <c r="BF801" s="70"/>
      <c r="BG801" s="70" t="s">
        <v>115</v>
      </c>
      <c r="BH801" s="70" t="s">
        <v>371</v>
      </c>
      <c r="BI801" s="95" t="s">
        <v>115</v>
      </c>
      <c r="BJ801" s="70" t="s">
        <v>181</v>
      </c>
      <c r="BK801" s="72" t="s">
        <v>426</v>
      </c>
      <c r="BL801" s="72" t="s">
        <v>552</v>
      </c>
      <c r="BM801" s="49">
        <v>32</v>
      </c>
      <c r="BN801" s="60"/>
      <c r="BO801" s="61">
        <v>49</v>
      </c>
      <c r="BP801" s="61"/>
      <c r="BQ801" s="79"/>
      <c r="BR801" s="62"/>
      <c r="BS801" s="74"/>
      <c r="BT801" s="72" t="s">
        <v>328</v>
      </c>
      <c r="BV801" s="38"/>
    </row>
    <row r="802" spans="1:74" ht="22.5" customHeight="1">
      <c r="A802" s="46">
        <v>16</v>
      </c>
      <c r="B802" s="46">
        <v>1090</v>
      </c>
      <c r="C802" s="68" t="s">
        <v>961</v>
      </c>
      <c r="D802" s="49">
        <v>3</v>
      </c>
      <c r="E802" s="49" t="str">
        <f t="shared" si="66"/>
        <v>1360INFO0111</v>
      </c>
      <c r="F802" s="49">
        <v>1360</v>
      </c>
      <c r="G802" s="85" t="s">
        <v>962</v>
      </c>
      <c r="H802" s="77" t="s">
        <v>111</v>
      </c>
      <c r="I802" s="69" t="s">
        <v>564</v>
      </c>
      <c r="J802" s="53"/>
      <c r="K802" s="53"/>
      <c r="L802" s="46"/>
      <c r="M802" s="69"/>
      <c r="N802" s="46"/>
      <c r="O802" s="46">
        <v>1</v>
      </c>
      <c r="P802" s="92"/>
      <c r="Q802" s="92"/>
      <c r="R802" s="69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69">
        <v>1</v>
      </c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8">
        <v>120</v>
      </c>
      <c r="AQ802" s="55">
        <f>VLOOKUP(E802,'[1]LopHocPhan'!C$2:F$1412,4,FALSE)</f>
        <v>0</v>
      </c>
      <c r="AR802" s="55"/>
      <c r="AS802" s="55"/>
      <c r="AT802" s="55"/>
      <c r="AU802" s="93">
        <f t="shared" si="67"/>
        <v>120</v>
      </c>
      <c r="AV802" s="94" t="s">
        <v>129</v>
      </c>
      <c r="AW802" s="55">
        <v>6</v>
      </c>
      <c r="AX802" s="55" t="s">
        <v>296</v>
      </c>
      <c r="AY802" s="112" t="s">
        <v>297</v>
      </c>
      <c r="AZ802" s="72"/>
      <c r="BA802" s="70"/>
      <c r="BB802" s="70"/>
      <c r="BC802" s="95" t="s">
        <v>119</v>
      </c>
      <c r="BD802" s="70" t="s">
        <v>208</v>
      </c>
      <c r="BE802" s="70"/>
      <c r="BF802" s="70"/>
      <c r="BG802" s="109" t="s">
        <v>119</v>
      </c>
      <c r="BH802" s="70" t="s">
        <v>209</v>
      </c>
      <c r="BI802" s="70"/>
      <c r="BJ802" s="70"/>
      <c r="BK802" s="72" t="s">
        <v>426</v>
      </c>
      <c r="BL802" s="72" t="s">
        <v>552</v>
      </c>
      <c r="BM802" s="49">
        <v>32</v>
      </c>
      <c r="BN802" s="60"/>
      <c r="BO802" s="61">
        <v>49</v>
      </c>
      <c r="BP802" s="61"/>
      <c r="BQ802" s="79"/>
      <c r="BR802" s="62"/>
      <c r="BS802" s="74"/>
      <c r="BT802" s="72" t="s">
        <v>328</v>
      </c>
      <c r="BV802" s="38"/>
    </row>
    <row r="803" spans="1:74" ht="22.5" customHeight="1">
      <c r="A803" s="46">
        <v>17</v>
      </c>
      <c r="B803" s="46">
        <v>1091</v>
      </c>
      <c r="C803" s="68" t="s">
        <v>961</v>
      </c>
      <c r="D803" s="49">
        <v>3</v>
      </c>
      <c r="E803" s="49" t="str">
        <f t="shared" si="66"/>
        <v>1361INFO0111</v>
      </c>
      <c r="F803" s="49">
        <v>1361</v>
      </c>
      <c r="G803" s="85" t="s">
        <v>962</v>
      </c>
      <c r="H803" s="77" t="s">
        <v>111</v>
      </c>
      <c r="I803" s="69" t="s">
        <v>564</v>
      </c>
      <c r="J803" s="53"/>
      <c r="K803" s="53"/>
      <c r="L803" s="46"/>
      <c r="M803" s="69"/>
      <c r="N803" s="46"/>
      <c r="O803" s="46">
        <v>1</v>
      </c>
      <c r="P803" s="92"/>
      <c r="Q803" s="92"/>
      <c r="R803" s="69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69">
        <v>1</v>
      </c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8">
        <v>160</v>
      </c>
      <c r="AQ803" s="55">
        <f>VLOOKUP(E803,'[1]LopHocPhan'!C$2:F$1412,4,FALSE)</f>
        <v>0</v>
      </c>
      <c r="AR803" s="55"/>
      <c r="AS803" s="55"/>
      <c r="AT803" s="55"/>
      <c r="AU803" s="93">
        <f t="shared" si="67"/>
        <v>160</v>
      </c>
      <c r="AV803" s="94" t="s">
        <v>129</v>
      </c>
      <c r="AW803" s="55" t="s">
        <v>565</v>
      </c>
      <c r="AX803" s="55" t="s">
        <v>296</v>
      </c>
      <c r="AY803" s="112" t="s">
        <v>297</v>
      </c>
      <c r="AZ803" s="72"/>
      <c r="BA803" s="70"/>
      <c r="BB803" s="70"/>
      <c r="BC803" s="95" t="s">
        <v>119</v>
      </c>
      <c r="BD803" s="70" t="s">
        <v>402</v>
      </c>
      <c r="BE803" s="70"/>
      <c r="BF803" s="70"/>
      <c r="BG803" s="109" t="s">
        <v>119</v>
      </c>
      <c r="BH803" s="70" t="s">
        <v>402</v>
      </c>
      <c r="BI803" s="70"/>
      <c r="BJ803" s="70"/>
      <c r="BK803" s="72" t="s">
        <v>426</v>
      </c>
      <c r="BL803" s="72" t="s">
        <v>552</v>
      </c>
      <c r="BM803" s="49">
        <v>32</v>
      </c>
      <c r="BN803" s="60"/>
      <c r="BO803" s="61">
        <v>49</v>
      </c>
      <c r="BP803" s="61"/>
      <c r="BQ803" s="79"/>
      <c r="BR803" s="62"/>
      <c r="BS803" s="74"/>
      <c r="BT803" s="72" t="s">
        <v>328</v>
      </c>
      <c r="BV803" s="38"/>
    </row>
    <row r="804" spans="1:74" ht="22.5" customHeight="1">
      <c r="A804" s="46">
        <v>18</v>
      </c>
      <c r="B804" s="46">
        <v>1105</v>
      </c>
      <c r="C804" s="81" t="s">
        <v>961</v>
      </c>
      <c r="D804" s="70">
        <v>3</v>
      </c>
      <c r="E804" s="49" t="str">
        <f t="shared" si="66"/>
        <v>1362INFO0111</v>
      </c>
      <c r="F804" s="49">
        <v>1362</v>
      </c>
      <c r="G804" s="77" t="s">
        <v>962</v>
      </c>
      <c r="H804" s="77" t="s">
        <v>111</v>
      </c>
      <c r="I804" s="69" t="s">
        <v>566</v>
      </c>
      <c r="J804" s="53"/>
      <c r="K804" s="53"/>
      <c r="L804" s="46"/>
      <c r="M804" s="69"/>
      <c r="N804" s="46"/>
      <c r="O804" s="46">
        <v>1</v>
      </c>
      <c r="P804" s="92"/>
      <c r="Q804" s="92"/>
      <c r="R804" s="69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69"/>
      <c r="AF804" s="70">
        <v>1</v>
      </c>
      <c r="AG804" s="70"/>
      <c r="AH804" s="70"/>
      <c r="AI804" s="70"/>
      <c r="AJ804" s="70"/>
      <c r="AK804" s="70"/>
      <c r="AL804" s="70"/>
      <c r="AM804" s="70"/>
      <c r="AN804" s="70"/>
      <c r="AO804" s="70"/>
      <c r="AP804" s="78">
        <v>125</v>
      </c>
      <c r="AQ804" s="55">
        <f>VLOOKUP(E804,'[1]LopHocPhan'!C$2:F$1412,4,FALSE)</f>
        <v>4</v>
      </c>
      <c r="AR804" s="55"/>
      <c r="AS804" s="55"/>
      <c r="AT804" s="55"/>
      <c r="AU804" s="93">
        <f t="shared" si="67"/>
        <v>125</v>
      </c>
      <c r="AV804" s="94" t="s">
        <v>129</v>
      </c>
      <c r="AW804" s="55">
        <v>3</v>
      </c>
      <c r="AX804" s="55" t="s">
        <v>296</v>
      </c>
      <c r="AY804" s="112" t="s">
        <v>297</v>
      </c>
      <c r="AZ804" s="72"/>
      <c r="BA804" s="70" t="s">
        <v>119</v>
      </c>
      <c r="BB804" s="70" t="s">
        <v>171</v>
      </c>
      <c r="BC804" s="70" t="s">
        <v>119</v>
      </c>
      <c r="BD804" s="55" t="s">
        <v>138</v>
      </c>
      <c r="BE804" s="70"/>
      <c r="BF804" s="70"/>
      <c r="BG804" s="70"/>
      <c r="BH804" s="70"/>
      <c r="BI804" s="70"/>
      <c r="BJ804" s="70"/>
      <c r="BK804" s="72" t="s">
        <v>477</v>
      </c>
      <c r="BL804" s="72" t="s">
        <v>183</v>
      </c>
      <c r="BM804" s="49">
        <v>32</v>
      </c>
      <c r="BN804" s="60"/>
      <c r="BO804" s="61">
        <v>49</v>
      </c>
      <c r="BP804" s="61"/>
      <c r="BQ804" s="79"/>
      <c r="BR804" s="62"/>
      <c r="BS804" s="74"/>
      <c r="BT804" s="72" t="s">
        <v>328</v>
      </c>
      <c r="BV804" s="38"/>
    </row>
    <row r="805" spans="1:74" ht="22.5" customHeight="1">
      <c r="A805" s="46">
        <v>19</v>
      </c>
      <c r="B805" s="46">
        <v>1106</v>
      </c>
      <c r="C805" s="81" t="s">
        <v>961</v>
      </c>
      <c r="D805" s="70">
        <v>3</v>
      </c>
      <c r="E805" s="49" t="str">
        <f t="shared" si="66"/>
        <v>1363INFO0111</v>
      </c>
      <c r="F805" s="49">
        <v>1363</v>
      </c>
      <c r="G805" s="77" t="s">
        <v>962</v>
      </c>
      <c r="H805" s="77" t="s">
        <v>111</v>
      </c>
      <c r="I805" s="69" t="s">
        <v>566</v>
      </c>
      <c r="J805" s="53"/>
      <c r="K805" s="53"/>
      <c r="L805" s="46"/>
      <c r="M805" s="69"/>
      <c r="N805" s="46"/>
      <c r="O805" s="46">
        <v>1</v>
      </c>
      <c r="P805" s="92"/>
      <c r="Q805" s="92"/>
      <c r="R805" s="69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69"/>
      <c r="AF805" s="70">
        <v>1</v>
      </c>
      <c r="AG805" s="70"/>
      <c r="AH805" s="70"/>
      <c r="AI805" s="70"/>
      <c r="AJ805" s="70"/>
      <c r="AK805" s="70"/>
      <c r="AL805" s="70"/>
      <c r="AM805" s="70"/>
      <c r="AN805" s="70"/>
      <c r="AO805" s="70"/>
      <c r="AP805" s="78">
        <v>125</v>
      </c>
      <c r="AQ805" s="55">
        <f>VLOOKUP(E805,'[1]LopHocPhan'!C$2:F$1412,4,FALSE)</f>
        <v>0</v>
      </c>
      <c r="AR805" s="55"/>
      <c r="AS805" s="55"/>
      <c r="AT805" s="55"/>
      <c r="AU805" s="93">
        <f t="shared" si="67"/>
        <v>125</v>
      </c>
      <c r="AV805" s="94" t="s">
        <v>166</v>
      </c>
      <c r="AW805" s="55">
        <v>6</v>
      </c>
      <c r="AX805" s="55" t="s">
        <v>296</v>
      </c>
      <c r="AY805" s="112" t="s">
        <v>297</v>
      </c>
      <c r="AZ805" s="72"/>
      <c r="BA805" s="70" t="s">
        <v>119</v>
      </c>
      <c r="BB805" s="70" t="s">
        <v>108</v>
      </c>
      <c r="BC805" s="70" t="s">
        <v>119</v>
      </c>
      <c r="BD805" s="55" t="s">
        <v>209</v>
      </c>
      <c r="BE805" s="70"/>
      <c r="BF805" s="70"/>
      <c r="BG805" s="70"/>
      <c r="BH805" s="70"/>
      <c r="BI805" s="70"/>
      <c r="BJ805" s="70"/>
      <c r="BK805" s="72" t="s">
        <v>477</v>
      </c>
      <c r="BL805" s="72" t="s">
        <v>183</v>
      </c>
      <c r="BM805" s="49">
        <v>32</v>
      </c>
      <c r="BN805" s="60"/>
      <c r="BO805" s="61">
        <v>49</v>
      </c>
      <c r="BP805" s="61"/>
      <c r="BQ805" s="79"/>
      <c r="BR805" s="62"/>
      <c r="BS805" s="74"/>
      <c r="BT805" s="72" t="s">
        <v>328</v>
      </c>
      <c r="BV805" s="38"/>
    </row>
    <row r="806" spans="1:74" ht="22.5" customHeight="1">
      <c r="A806" s="46">
        <v>20</v>
      </c>
      <c r="B806" s="46">
        <v>1140</v>
      </c>
      <c r="C806" s="68" t="s">
        <v>961</v>
      </c>
      <c r="D806" s="49">
        <v>3</v>
      </c>
      <c r="E806" s="49" t="str">
        <f t="shared" si="66"/>
        <v>1364INFO0111</v>
      </c>
      <c r="F806" s="49">
        <v>1364</v>
      </c>
      <c r="G806" s="85" t="s">
        <v>962</v>
      </c>
      <c r="H806" s="77" t="s">
        <v>111</v>
      </c>
      <c r="I806" s="69" t="s">
        <v>568</v>
      </c>
      <c r="J806" s="53"/>
      <c r="K806" s="53"/>
      <c r="L806" s="46"/>
      <c r="M806" s="69"/>
      <c r="N806" s="46"/>
      <c r="O806" s="46">
        <v>1</v>
      </c>
      <c r="P806" s="92"/>
      <c r="Q806" s="92"/>
      <c r="R806" s="69"/>
      <c r="S806" s="109"/>
      <c r="T806" s="109"/>
      <c r="U806" s="109"/>
      <c r="V806" s="109"/>
      <c r="W806" s="109"/>
      <c r="X806" s="109"/>
      <c r="Y806" s="109"/>
      <c r="Z806" s="109">
        <v>1</v>
      </c>
      <c r="AA806" s="109"/>
      <c r="AB806" s="109"/>
      <c r="AC806" s="109"/>
      <c r="AD806" s="109"/>
      <c r="AE806" s="109"/>
      <c r="AF806" s="109"/>
      <c r="AG806" s="109"/>
      <c r="AH806" s="70"/>
      <c r="AI806" s="70"/>
      <c r="AJ806" s="70"/>
      <c r="AK806" s="70"/>
      <c r="AL806" s="70"/>
      <c r="AM806" s="70"/>
      <c r="AN806" s="70"/>
      <c r="AO806" s="70"/>
      <c r="AP806" s="78">
        <v>125</v>
      </c>
      <c r="AQ806" s="55">
        <f>VLOOKUP(E806,'[1]LopHocPhan'!C$2:F$1412,4,FALSE)</f>
        <v>0</v>
      </c>
      <c r="AR806" s="55"/>
      <c r="AS806" s="55"/>
      <c r="AT806" s="55"/>
      <c r="AU806" s="93">
        <f t="shared" si="67"/>
        <v>125</v>
      </c>
      <c r="AV806" s="94" t="s">
        <v>175</v>
      </c>
      <c r="AW806" s="55">
        <v>6</v>
      </c>
      <c r="AX806" s="55" t="s">
        <v>296</v>
      </c>
      <c r="AY806" s="112" t="s">
        <v>297</v>
      </c>
      <c r="AZ806" s="112"/>
      <c r="BA806" s="122" t="s">
        <v>115</v>
      </c>
      <c r="BB806" s="55" t="s">
        <v>250</v>
      </c>
      <c r="BC806" s="109" t="s">
        <v>119</v>
      </c>
      <c r="BD806" s="55" t="s">
        <v>137</v>
      </c>
      <c r="BE806" s="109"/>
      <c r="BF806" s="55"/>
      <c r="BG806" s="109"/>
      <c r="BH806" s="55"/>
      <c r="BI806" s="109"/>
      <c r="BJ806" s="55"/>
      <c r="BK806" s="72" t="s">
        <v>332</v>
      </c>
      <c r="BL806" s="112" t="s">
        <v>307</v>
      </c>
      <c r="BM806" s="49">
        <v>32</v>
      </c>
      <c r="BN806" s="60"/>
      <c r="BO806" s="61">
        <v>49</v>
      </c>
      <c r="BP806" s="61"/>
      <c r="BQ806" s="79"/>
      <c r="BR806" s="62"/>
      <c r="BS806" s="74"/>
      <c r="BT806" s="112" t="s">
        <v>333</v>
      </c>
      <c r="BV806" s="38"/>
    </row>
    <row r="807" spans="1:74" ht="22.5" customHeight="1">
      <c r="A807" s="46">
        <v>21</v>
      </c>
      <c r="B807" s="46">
        <v>1141</v>
      </c>
      <c r="C807" s="68" t="s">
        <v>961</v>
      </c>
      <c r="D807" s="49">
        <v>3</v>
      </c>
      <c r="E807" s="49" t="str">
        <f t="shared" si="66"/>
        <v>1365INFO0111</v>
      </c>
      <c r="F807" s="49">
        <v>1365</v>
      </c>
      <c r="G807" s="85" t="s">
        <v>962</v>
      </c>
      <c r="H807" s="77" t="s">
        <v>111</v>
      </c>
      <c r="I807" s="69" t="s">
        <v>568</v>
      </c>
      <c r="J807" s="53"/>
      <c r="K807" s="53"/>
      <c r="L807" s="46"/>
      <c r="M807" s="69"/>
      <c r="N807" s="46"/>
      <c r="O807" s="46">
        <v>1</v>
      </c>
      <c r="P807" s="92"/>
      <c r="Q807" s="92"/>
      <c r="R807" s="69"/>
      <c r="S807" s="109"/>
      <c r="T807" s="109"/>
      <c r="U807" s="109"/>
      <c r="V807" s="109"/>
      <c r="W807" s="109"/>
      <c r="X807" s="109"/>
      <c r="Y807" s="109"/>
      <c r="Z807" s="109">
        <v>1</v>
      </c>
      <c r="AA807" s="109"/>
      <c r="AB807" s="109"/>
      <c r="AC807" s="109"/>
      <c r="AD807" s="109"/>
      <c r="AE807" s="109"/>
      <c r="AF807" s="109"/>
      <c r="AG807" s="109"/>
      <c r="AH807" s="70"/>
      <c r="AI807" s="70"/>
      <c r="AJ807" s="70"/>
      <c r="AK807" s="70"/>
      <c r="AL807" s="70"/>
      <c r="AM807" s="70"/>
      <c r="AN807" s="70"/>
      <c r="AO807" s="70"/>
      <c r="AP807" s="78">
        <v>125</v>
      </c>
      <c r="AQ807" s="55">
        <f>VLOOKUP(E807,'[1]LopHocPhan'!C$2:F$1412,4,FALSE)</f>
        <v>0</v>
      </c>
      <c r="AR807" s="55"/>
      <c r="AS807" s="55"/>
      <c r="AT807" s="55"/>
      <c r="AU807" s="93">
        <f t="shared" si="67"/>
        <v>125</v>
      </c>
      <c r="AV807" s="94" t="s">
        <v>166</v>
      </c>
      <c r="AW807" s="55">
        <v>1</v>
      </c>
      <c r="AX807" s="55" t="s">
        <v>296</v>
      </c>
      <c r="AY807" s="112" t="s">
        <v>297</v>
      </c>
      <c r="AZ807" s="112"/>
      <c r="BA807" s="122" t="s">
        <v>115</v>
      </c>
      <c r="BB807" s="55" t="s">
        <v>137</v>
      </c>
      <c r="BC807" s="109" t="s">
        <v>119</v>
      </c>
      <c r="BD807" s="55" t="s">
        <v>82</v>
      </c>
      <c r="BE807" s="109"/>
      <c r="BF807" s="55"/>
      <c r="BG807" s="109"/>
      <c r="BH807" s="55"/>
      <c r="BI807" s="109"/>
      <c r="BJ807" s="55"/>
      <c r="BK807" s="72" t="s">
        <v>332</v>
      </c>
      <c r="BL807" s="112" t="s">
        <v>307</v>
      </c>
      <c r="BM807" s="49">
        <v>32</v>
      </c>
      <c r="BN807" s="60"/>
      <c r="BO807" s="61">
        <v>49</v>
      </c>
      <c r="BP807" s="61"/>
      <c r="BQ807" s="79"/>
      <c r="BR807" s="62"/>
      <c r="BS807" s="74"/>
      <c r="BT807" s="112" t="s">
        <v>333</v>
      </c>
      <c r="BV807" s="38"/>
    </row>
    <row r="808" spans="1:74" ht="22.5" customHeight="1">
      <c r="A808" s="46">
        <v>22</v>
      </c>
      <c r="B808" s="46">
        <v>1152</v>
      </c>
      <c r="C808" s="68" t="s">
        <v>961</v>
      </c>
      <c r="D808" s="49">
        <v>3</v>
      </c>
      <c r="E808" s="49" t="str">
        <f t="shared" si="66"/>
        <v>1366INFO0111</v>
      </c>
      <c r="F808" s="49">
        <v>1366</v>
      </c>
      <c r="G808" s="85" t="s">
        <v>962</v>
      </c>
      <c r="H808" s="77" t="s">
        <v>111</v>
      </c>
      <c r="I808" s="69" t="s">
        <v>570</v>
      </c>
      <c r="J808" s="53"/>
      <c r="K808" s="53"/>
      <c r="L808" s="46"/>
      <c r="M808" s="69"/>
      <c r="N808" s="46"/>
      <c r="O808" s="46">
        <v>1</v>
      </c>
      <c r="P808" s="92"/>
      <c r="Q808" s="92"/>
      <c r="R808" s="69"/>
      <c r="S808" s="70"/>
      <c r="T808" s="70"/>
      <c r="U808" s="70"/>
      <c r="V808" s="70"/>
      <c r="W808" s="70"/>
      <c r="X808" s="70"/>
      <c r="Y808" s="70"/>
      <c r="Z808" s="70"/>
      <c r="AA808" s="70">
        <v>1</v>
      </c>
      <c r="AB808" s="70"/>
      <c r="AC808" s="70"/>
      <c r="AD808" s="70"/>
      <c r="AE808" s="69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8">
        <v>125</v>
      </c>
      <c r="AQ808" s="55">
        <f>VLOOKUP(E808,'[1]LopHocPhan'!C$2:F$1412,4,FALSE)</f>
        <v>0</v>
      </c>
      <c r="AR808" s="55"/>
      <c r="AS808" s="55"/>
      <c r="AT808" s="55"/>
      <c r="AU808" s="93">
        <f t="shared" si="67"/>
        <v>125</v>
      </c>
      <c r="AV808" s="94" t="s">
        <v>166</v>
      </c>
      <c r="AW808" s="55">
        <v>2</v>
      </c>
      <c r="AX808" s="55" t="s">
        <v>296</v>
      </c>
      <c r="AY808" s="112" t="s">
        <v>297</v>
      </c>
      <c r="AZ808" s="112"/>
      <c r="BA808" s="95" t="s">
        <v>119</v>
      </c>
      <c r="BB808" s="70" t="s">
        <v>155</v>
      </c>
      <c r="BC808" s="70"/>
      <c r="BD808" s="70"/>
      <c r="BE808" s="70" t="s">
        <v>119</v>
      </c>
      <c r="BF808" s="70" t="s">
        <v>374</v>
      </c>
      <c r="BG808" s="70"/>
      <c r="BH808" s="70"/>
      <c r="BI808" s="70"/>
      <c r="BJ808" s="70"/>
      <c r="BK808" s="72" t="s">
        <v>332</v>
      </c>
      <c r="BL808" s="72" t="s">
        <v>504</v>
      </c>
      <c r="BM808" s="49">
        <v>32</v>
      </c>
      <c r="BN808" s="60"/>
      <c r="BO808" s="61">
        <v>49</v>
      </c>
      <c r="BP808" s="61"/>
      <c r="BQ808" s="79"/>
      <c r="BR808" s="62"/>
      <c r="BS808" s="74"/>
      <c r="BT808" s="112" t="s">
        <v>333</v>
      </c>
      <c r="BV808" s="38"/>
    </row>
    <row r="809" spans="1:74" ht="22.5" customHeight="1">
      <c r="A809" s="46">
        <v>23</v>
      </c>
      <c r="B809" s="46">
        <v>1153</v>
      </c>
      <c r="C809" s="68" t="s">
        <v>961</v>
      </c>
      <c r="D809" s="49">
        <v>3</v>
      </c>
      <c r="E809" s="49" t="str">
        <f t="shared" si="66"/>
        <v>1367INFO0111</v>
      </c>
      <c r="F809" s="49">
        <v>1367</v>
      </c>
      <c r="G809" s="85" t="s">
        <v>962</v>
      </c>
      <c r="H809" s="77" t="s">
        <v>111</v>
      </c>
      <c r="I809" s="69" t="s">
        <v>570</v>
      </c>
      <c r="J809" s="53"/>
      <c r="K809" s="53"/>
      <c r="L809" s="46"/>
      <c r="M809" s="69"/>
      <c r="N809" s="46"/>
      <c r="O809" s="46">
        <v>1</v>
      </c>
      <c r="P809" s="92"/>
      <c r="Q809" s="92"/>
      <c r="R809" s="69"/>
      <c r="S809" s="70"/>
      <c r="T809" s="70"/>
      <c r="U809" s="70"/>
      <c r="V809" s="70"/>
      <c r="W809" s="70"/>
      <c r="X809" s="70"/>
      <c r="Y809" s="70"/>
      <c r="Z809" s="70"/>
      <c r="AA809" s="70">
        <v>1</v>
      </c>
      <c r="AB809" s="70"/>
      <c r="AC809" s="70"/>
      <c r="AD809" s="70"/>
      <c r="AE809" s="69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8">
        <v>125</v>
      </c>
      <c r="AQ809" s="55">
        <f>VLOOKUP(E809,'[1]LopHocPhan'!C$2:F$1412,4,FALSE)</f>
        <v>0</v>
      </c>
      <c r="AR809" s="55"/>
      <c r="AS809" s="55"/>
      <c r="AT809" s="55"/>
      <c r="AU809" s="93">
        <f t="shared" si="67"/>
        <v>125</v>
      </c>
      <c r="AV809" s="94" t="s">
        <v>166</v>
      </c>
      <c r="AW809" s="55">
        <v>3</v>
      </c>
      <c r="AX809" s="55" t="s">
        <v>296</v>
      </c>
      <c r="AY809" s="112" t="s">
        <v>297</v>
      </c>
      <c r="AZ809" s="112"/>
      <c r="BA809" s="95" t="s">
        <v>115</v>
      </c>
      <c r="BB809" s="70" t="s">
        <v>134</v>
      </c>
      <c r="BC809" s="70"/>
      <c r="BD809" s="70"/>
      <c r="BE809" s="69"/>
      <c r="BF809" s="70"/>
      <c r="BG809" s="70" t="s">
        <v>115</v>
      </c>
      <c r="BH809" s="70" t="s">
        <v>79</v>
      </c>
      <c r="BI809" s="70"/>
      <c r="BJ809" s="70"/>
      <c r="BK809" s="72" t="s">
        <v>332</v>
      </c>
      <c r="BL809" s="72" t="s">
        <v>504</v>
      </c>
      <c r="BM809" s="49">
        <v>32</v>
      </c>
      <c r="BN809" s="60"/>
      <c r="BO809" s="61">
        <v>49</v>
      </c>
      <c r="BP809" s="61"/>
      <c r="BQ809" s="79"/>
      <c r="BR809" s="62"/>
      <c r="BS809" s="74"/>
      <c r="BT809" s="112" t="s">
        <v>333</v>
      </c>
      <c r="BV809" s="38"/>
    </row>
    <row r="810" spans="1:74" ht="22.5" customHeight="1">
      <c r="A810" s="46">
        <v>24</v>
      </c>
      <c r="B810" s="46">
        <v>1174</v>
      </c>
      <c r="C810" s="68" t="s">
        <v>961</v>
      </c>
      <c r="D810" s="49">
        <v>3</v>
      </c>
      <c r="E810" s="49" t="str">
        <f t="shared" si="66"/>
        <v>1368INFO0111</v>
      </c>
      <c r="F810" s="49">
        <v>1368</v>
      </c>
      <c r="G810" s="85" t="s">
        <v>962</v>
      </c>
      <c r="H810" s="77" t="s">
        <v>111</v>
      </c>
      <c r="I810" s="69" t="s">
        <v>963</v>
      </c>
      <c r="J810" s="53"/>
      <c r="K810" s="53"/>
      <c r="L810" s="46"/>
      <c r="M810" s="69"/>
      <c r="N810" s="46"/>
      <c r="O810" s="46">
        <v>1</v>
      </c>
      <c r="P810" s="92"/>
      <c r="Q810" s="92"/>
      <c r="R810" s="69"/>
      <c r="S810" s="70"/>
      <c r="T810" s="70"/>
      <c r="U810" s="70">
        <v>1</v>
      </c>
      <c r="V810" s="70"/>
      <c r="W810" s="70"/>
      <c r="X810" s="70"/>
      <c r="Y810" s="70"/>
      <c r="Z810" s="70">
        <v>1</v>
      </c>
      <c r="AA810" s="70"/>
      <c r="AB810" s="70"/>
      <c r="AC810" s="70"/>
      <c r="AD810" s="70"/>
      <c r="AE810" s="69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8">
        <v>120</v>
      </c>
      <c r="AQ810" s="55">
        <f>VLOOKUP(E810,'[1]LopHocPhan'!C$2:F$1412,4,FALSE)</f>
        <v>3</v>
      </c>
      <c r="AR810" s="55"/>
      <c r="AS810" s="55"/>
      <c r="AT810" s="55"/>
      <c r="AU810" s="93">
        <f t="shared" si="67"/>
        <v>120</v>
      </c>
      <c r="AV810" s="94" t="s">
        <v>166</v>
      </c>
      <c r="AW810" s="55">
        <v>4</v>
      </c>
      <c r="AX810" s="55" t="s">
        <v>296</v>
      </c>
      <c r="AY810" s="112" t="s">
        <v>297</v>
      </c>
      <c r="AZ810" s="112"/>
      <c r="BA810" s="70"/>
      <c r="BB810" s="70"/>
      <c r="BC810" s="70"/>
      <c r="BD810" s="70"/>
      <c r="BE810" s="70" t="s">
        <v>119</v>
      </c>
      <c r="BF810" s="70" t="s">
        <v>137</v>
      </c>
      <c r="BG810" s="95" t="s">
        <v>119</v>
      </c>
      <c r="BH810" s="70" t="s">
        <v>130</v>
      </c>
      <c r="BI810" s="70"/>
      <c r="BJ810" s="70"/>
      <c r="BK810" s="72" t="s">
        <v>332</v>
      </c>
      <c r="BL810" s="72" t="s">
        <v>571</v>
      </c>
      <c r="BM810" s="49">
        <v>32</v>
      </c>
      <c r="BN810" s="60"/>
      <c r="BO810" s="61">
        <v>49</v>
      </c>
      <c r="BP810" s="61"/>
      <c r="BQ810" s="79"/>
      <c r="BR810" s="62"/>
      <c r="BS810" s="74"/>
      <c r="BT810" s="112" t="s">
        <v>333</v>
      </c>
      <c r="BV810" s="38"/>
    </row>
    <row r="811" spans="1:74" ht="22.5" customHeight="1">
      <c r="A811" s="46">
        <v>25</v>
      </c>
      <c r="B811" s="46">
        <v>1175</v>
      </c>
      <c r="C811" s="68" t="s">
        <v>961</v>
      </c>
      <c r="D811" s="49">
        <v>3</v>
      </c>
      <c r="E811" s="49" t="str">
        <f t="shared" si="66"/>
        <v>1369INFO0111</v>
      </c>
      <c r="F811" s="49">
        <v>1369</v>
      </c>
      <c r="G811" s="85" t="s">
        <v>962</v>
      </c>
      <c r="H811" s="77" t="s">
        <v>111</v>
      </c>
      <c r="I811" s="69" t="s">
        <v>963</v>
      </c>
      <c r="J811" s="53"/>
      <c r="K811" s="53"/>
      <c r="L811" s="46"/>
      <c r="M811" s="69"/>
      <c r="N811" s="46"/>
      <c r="O811" s="46">
        <v>1</v>
      </c>
      <c r="P811" s="92"/>
      <c r="Q811" s="92"/>
      <c r="R811" s="69"/>
      <c r="S811" s="70"/>
      <c r="T811" s="70"/>
      <c r="U811" s="70">
        <v>1</v>
      </c>
      <c r="V811" s="70"/>
      <c r="W811" s="70"/>
      <c r="X811" s="70"/>
      <c r="Y811" s="70"/>
      <c r="Z811" s="70">
        <v>1</v>
      </c>
      <c r="AA811" s="70"/>
      <c r="AB811" s="70"/>
      <c r="AC811" s="70"/>
      <c r="AD811" s="70"/>
      <c r="AE811" s="69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8">
        <v>150</v>
      </c>
      <c r="AQ811" s="55">
        <f>VLOOKUP(E811,'[1]LopHocPhan'!C$2:F$1412,4,FALSE)</f>
        <v>0</v>
      </c>
      <c r="AR811" s="55"/>
      <c r="AS811" s="55"/>
      <c r="AT811" s="55"/>
      <c r="AU811" s="93">
        <f t="shared" si="67"/>
        <v>150</v>
      </c>
      <c r="AV811" s="94" t="s">
        <v>166</v>
      </c>
      <c r="AW811" s="55">
        <v>5</v>
      </c>
      <c r="AX811" s="55" t="s">
        <v>296</v>
      </c>
      <c r="AY811" s="112" t="s">
        <v>297</v>
      </c>
      <c r="AZ811" s="112"/>
      <c r="BA811" s="70"/>
      <c r="BB811" s="70"/>
      <c r="BC811" s="70"/>
      <c r="BD811" s="70"/>
      <c r="BE811" s="70" t="s">
        <v>119</v>
      </c>
      <c r="BF811" s="70" t="s">
        <v>171</v>
      </c>
      <c r="BG811" s="95" t="s">
        <v>119</v>
      </c>
      <c r="BH811" s="70" t="s">
        <v>208</v>
      </c>
      <c r="BI811" s="70"/>
      <c r="BJ811" s="70"/>
      <c r="BK811" s="72" t="s">
        <v>332</v>
      </c>
      <c r="BL811" s="72" t="s">
        <v>571</v>
      </c>
      <c r="BM811" s="49">
        <v>32</v>
      </c>
      <c r="BN811" s="60"/>
      <c r="BO811" s="61">
        <v>49</v>
      </c>
      <c r="BP811" s="61"/>
      <c r="BQ811" s="79"/>
      <c r="BR811" s="62"/>
      <c r="BS811" s="74"/>
      <c r="BT811" s="112" t="s">
        <v>333</v>
      </c>
      <c r="BV811" s="38"/>
    </row>
    <row r="812" spans="1:74" ht="22.5" customHeight="1">
      <c r="A812" s="46">
        <v>26</v>
      </c>
      <c r="B812" s="46">
        <v>1182</v>
      </c>
      <c r="C812" s="68" t="s">
        <v>961</v>
      </c>
      <c r="D812" s="49">
        <v>3</v>
      </c>
      <c r="E812" s="49" t="str">
        <f t="shared" si="66"/>
        <v>1370INFO0111</v>
      </c>
      <c r="F812" s="49">
        <v>1370</v>
      </c>
      <c r="G812" s="85" t="s">
        <v>962</v>
      </c>
      <c r="H812" s="77" t="s">
        <v>111</v>
      </c>
      <c r="I812" s="69" t="s">
        <v>879</v>
      </c>
      <c r="J812" s="53"/>
      <c r="K812" s="53"/>
      <c r="L812" s="46"/>
      <c r="M812" s="69"/>
      <c r="N812" s="46"/>
      <c r="O812" s="46">
        <v>1</v>
      </c>
      <c r="P812" s="92"/>
      <c r="Q812" s="92"/>
      <c r="R812" s="69"/>
      <c r="S812" s="69"/>
      <c r="T812" s="69"/>
      <c r="U812" s="69"/>
      <c r="V812" s="70">
        <v>1</v>
      </c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70"/>
      <c r="AI812" s="70"/>
      <c r="AJ812" s="70"/>
      <c r="AK812" s="70"/>
      <c r="AL812" s="70"/>
      <c r="AM812" s="70"/>
      <c r="AN812" s="70"/>
      <c r="AO812" s="70"/>
      <c r="AP812" s="78">
        <v>125</v>
      </c>
      <c r="AQ812" s="55">
        <f>VLOOKUP(E812,'[1]LopHocPhan'!C$2:F$1412,4,FALSE)</f>
        <v>2</v>
      </c>
      <c r="AR812" s="55"/>
      <c r="AS812" s="55"/>
      <c r="AT812" s="55"/>
      <c r="AU812" s="93">
        <f t="shared" si="67"/>
        <v>125</v>
      </c>
      <c r="AV812" s="94" t="s">
        <v>878</v>
      </c>
      <c r="AW812" s="55">
        <v>1</v>
      </c>
      <c r="AX812" s="55" t="s">
        <v>296</v>
      </c>
      <c r="AY812" s="112" t="s">
        <v>297</v>
      </c>
      <c r="AZ812" s="72"/>
      <c r="BA812" s="69"/>
      <c r="BB812" s="77"/>
      <c r="BC812" s="70" t="s">
        <v>115</v>
      </c>
      <c r="BD812" s="77" t="s">
        <v>134</v>
      </c>
      <c r="BE812" s="69"/>
      <c r="BF812" s="77"/>
      <c r="BG812" s="69"/>
      <c r="BH812" s="77"/>
      <c r="BI812" s="95" t="s">
        <v>115</v>
      </c>
      <c r="BJ812" s="77" t="s">
        <v>374</v>
      </c>
      <c r="BK812" s="107" t="s">
        <v>426</v>
      </c>
      <c r="BL812" s="107" t="s">
        <v>153</v>
      </c>
      <c r="BM812" s="49">
        <v>32</v>
      </c>
      <c r="BN812" s="60"/>
      <c r="BO812" s="61">
        <v>49</v>
      </c>
      <c r="BP812" s="61"/>
      <c r="BQ812" s="79"/>
      <c r="BR812" s="62"/>
      <c r="BS812" s="74"/>
      <c r="BT812" s="72" t="s">
        <v>328</v>
      </c>
      <c r="BV812" s="38"/>
    </row>
    <row r="813" spans="1:74" ht="22.5" customHeight="1">
      <c r="A813" s="46">
        <v>27</v>
      </c>
      <c r="B813" s="46">
        <v>1183</v>
      </c>
      <c r="C813" s="68" t="s">
        <v>961</v>
      </c>
      <c r="D813" s="49">
        <v>3</v>
      </c>
      <c r="E813" s="49" t="str">
        <f t="shared" si="66"/>
        <v>1371INFO0111</v>
      </c>
      <c r="F813" s="49">
        <v>1371</v>
      </c>
      <c r="G813" s="85" t="s">
        <v>962</v>
      </c>
      <c r="H813" s="77" t="s">
        <v>111</v>
      </c>
      <c r="I813" s="69" t="s">
        <v>879</v>
      </c>
      <c r="J813" s="53"/>
      <c r="K813" s="53"/>
      <c r="L813" s="46"/>
      <c r="M813" s="69"/>
      <c r="N813" s="46"/>
      <c r="O813" s="46">
        <v>1</v>
      </c>
      <c r="P813" s="92"/>
      <c r="Q813" s="92"/>
      <c r="R813" s="69"/>
      <c r="S813" s="69"/>
      <c r="T813" s="69"/>
      <c r="U813" s="69"/>
      <c r="V813" s="70">
        <v>1</v>
      </c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70"/>
      <c r="AI813" s="70"/>
      <c r="AJ813" s="70"/>
      <c r="AK813" s="70"/>
      <c r="AL813" s="70"/>
      <c r="AM813" s="70"/>
      <c r="AN813" s="70"/>
      <c r="AO813" s="70"/>
      <c r="AP813" s="78">
        <v>125</v>
      </c>
      <c r="AQ813" s="55">
        <f>VLOOKUP(E813,'[1]LopHocPhan'!C$2:F$1412,4,FALSE)</f>
        <v>0</v>
      </c>
      <c r="AR813" s="55"/>
      <c r="AS813" s="55"/>
      <c r="AT813" s="55"/>
      <c r="AU813" s="93">
        <f t="shared" si="67"/>
        <v>125</v>
      </c>
      <c r="AV813" s="94" t="s">
        <v>878</v>
      </c>
      <c r="AW813" s="55">
        <v>2</v>
      </c>
      <c r="AX813" s="55" t="s">
        <v>296</v>
      </c>
      <c r="AY813" s="112" t="s">
        <v>297</v>
      </c>
      <c r="AZ813" s="72"/>
      <c r="BA813" s="70"/>
      <c r="BB813" s="70"/>
      <c r="BC813" s="70" t="s">
        <v>115</v>
      </c>
      <c r="BD813" s="77" t="s">
        <v>137</v>
      </c>
      <c r="BE813" s="69"/>
      <c r="BF813" s="77"/>
      <c r="BG813" s="69"/>
      <c r="BH813" s="77"/>
      <c r="BI813" s="95" t="s">
        <v>115</v>
      </c>
      <c r="BJ813" s="77" t="s">
        <v>81</v>
      </c>
      <c r="BK813" s="107" t="s">
        <v>426</v>
      </c>
      <c r="BL813" s="107" t="s">
        <v>153</v>
      </c>
      <c r="BM813" s="49">
        <v>32</v>
      </c>
      <c r="BN813" s="60"/>
      <c r="BO813" s="61">
        <v>49</v>
      </c>
      <c r="BP813" s="61"/>
      <c r="BQ813" s="79"/>
      <c r="BR813" s="62"/>
      <c r="BS813" s="74"/>
      <c r="BT813" s="72" t="s">
        <v>328</v>
      </c>
      <c r="BV813" s="38"/>
    </row>
    <row r="814" spans="1:74" ht="22.5" customHeight="1">
      <c r="A814" s="46">
        <v>28</v>
      </c>
      <c r="B814" s="46">
        <v>1197</v>
      </c>
      <c r="C814" s="68" t="s">
        <v>961</v>
      </c>
      <c r="D814" s="49">
        <v>3</v>
      </c>
      <c r="E814" s="49" t="str">
        <f t="shared" si="66"/>
        <v>1372INFO0111</v>
      </c>
      <c r="F814" s="49">
        <v>1372</v>
      </c>
      <c r="G814" s="85" t="s">
        <v>962</v>
      </c>
      <c r="H814" s="77" t="s">
        <v>111</v>
      </c>
      <c r="I814" s="69" t="s">
        <v>572</v>
      </c>
      <c r="J814" s="53"/>
      <c r="K814" s="53"/>
      <c r="L814" s="46"/>
      <c r="M814" s="69"/>
      <c r="N814" s="46"/>
      <c r="O814" s="46">
        <v>1</v>
      </c>
      <c r="P814" s="92"/>
      <c r="Q814" s="92"/>
      <c r="R814" s="69"/>
      <c r="S814" s="69"/>
      <c r="T814" s="69"/>
      <c r="U814" s="69"/>
      <c r="V814" s="69"/>
      <c r="W814" s="69"/>
      <c r="X814" s="69">
        <v>1</v>
      </c>
      <c r="Y814" s="69"/>
      <c r="Z814" s="69"/>
      <c r="AA814" s="69"/>
      <c r="AB814" s="69"/>
      <c r="AC814" s="69"/>
      <c r="AD814" s="69"/>
      <c r="AE814" s="69"/>
      <c r="AF814" s="69"/>
      <c r="AG814" s="69"/>
      <c r="AH814" s="70"/>
      <c r="AI814" s="70"/>
      <c r="AJ814" s="70"/>
      <c r="AK814" s="70"/>
      <c r="AL814" s="70"/>
      <c r="AM814" s="70"/>
      <c r="AN814" s="70"/>
      <c r="AO814" s="70"/>
      <c r="AP814" s="78">
        <v>120</v>
      </c>
      <c r="AQ814" s="55">
        <f>VLOOKUP(E814,'[1]LopHocPhan'!C$2:F$1412,4,FALSE)</f>
        <v>1</v>
      </c>
      <c r="AR814" s="55"/>
      <c r="AS814" s="55"/>
      <c r="AT814" s="55"/>
      <c r="AU814" s="93">
        <f t="shared" si="67"/>
        <v>120</v>
      </c>
      <c r="AV814" s="94" t="s">
        <v>878</v>
      </c>
      <c r="AW814" s="55">
        <v>3</v>
      </c>
      <c r="AX814" s="55" t="s">
        <v>296</v>
      </c>
      <c r="AY814" s="112" t="s">
        <v>297</v>
      </c>
      <c r="AZ814" s="72"/>
      <c r="BA814" s="114" t="s">
        <v>115</v>
      </c>
      <c r="BB814" s="77" t="s">
        <v>135</v>
      </c>
      <c r="BC814" s="69"/>
      <c r="BD814" s="77"/>
      <c r="BE814" s="69" t="s">
        <v>115</v>
      </c>
      <c r="BF814" s="69" t="s">
        <v>137</v>
      </c>
      <c r="BG814" s="69"/>
      <c r="BH814" s="77"/>
      <c r="BI814" s="69"/>
      <c r="BJ814" s="77"/>
      <c r="BK814" s="107" t="s">
        <v>426</v>
      </c>
      <c r="BL814" s="107" t="s">
        <v>140</v>
      </c>
      <c r="BM814" s="49">
        <v>32</v>
      </c>
      <c r="BN814" s="60" t="s">
        <v>2</v>
      </c>
      <c r="BO814" s="61">
        <v>49</v>
      </c>
      <c r="BP814" s="61"/>
      <c r="BQ814" s="79"/>
      <c r="BR814" s="62"/>
      <c r="BS814" s="74"/>
      <c r="BT814" s="72" t="s">
        <v>328</v>
      </c>
      <c r="BV814" s="38"/>
    </row>
    <row r="815" spans="1:74" ht="22.5" customHeight="1">
      <c r="A815" s="46">
        <v>29</v>
      </c>
      <c r="B815" s="46">
        <v>1198</v>
      </c>
      <c r="C815" s="68" t="s">
        <v>961</v>
      </c>
      <c r="D815" s="49">
        <v>3</v>
      </c>
      <c r="E815" s="49" t="str">
        <f t="shared" si="66"/>
        <v>1373INFO0111</v>
      </c>
      <c r="F815" s="49">
        <v>1373</v>
      </c>
      <c r="G815" s="85" t="s">
        <v>962</v>
      </c>
      <c r="H815" s="77" t="s">
        <v>111</v>
      </c>
      <c r="I815" s="69" t="s">
        <v>572</v>
      </c>
      <c r="J815" s="53"/>
      <c r="K815" s="53"/>
      <c r="L815" s="46"/>
      <c r="M815" s="69"/>
      <c r="N815" s="46"/>
      <c r="O815" s="46">
        <v>1</v>
      </c>
      <c r="P815" s="92"/>
      <c r="Q815" s="92"/>
      <c r="R815" s="69"/>
      <c r="S815" s="69"/>
      <c r="T815" s="69"/>
      <c r="U815" s="69"/>
      <c r="V815" s="69"/>
      <c r="W815" s="69"/>
      <c r="X815" s="69">
        <v>1</v>
      </c>
      <c r="Y815" s="69"/>
      <c r="Z815" s="69"/>
      <c r="AA815" s="69"/>
      <c r="AB815" s="69"/>
      <c r="AC815" s="69"/>
      <c r="AD815" s="69"/>
      <c r="AE815" s="69"/>
      <c r="AF815" s="69"/>
      <c r="AG815" s="69"/>
      <c r="AH815" s="70"/>
      <c r="AI815" s="70"/>
      <c r="AJ815" s="70"/>
      <c r="AK815" s="70"/>
      <c r="AL815" s="70"/>
      <c r="AM815" s="70"/>
      <c r="AN815" s="70"/>
      <c r="AO815" s="70"/>
      <c r="AP815" s="92">
        <v>150</v>
      </c>
      <c r="AQ815" s="55">
        <f>VLOOKUP(E815,'[1]LopHocPhan'!C$2:F$1412,4,FALSE)</f>
        <v>0</v>
      </c>
      <c r="AR815" s="55"/>
      <c r="AS815" s="55"/>
      <c r="AT815" s="55"/>
      <c r="AU815" s="93">
        <f t="shared" si="67"/>
        <v>150</v>
      </c>
      <c r="AV815" s="94" t="s">
        <v>878</v>
      </c>
      <c r="AW815" s="55">
        <v>4</v>
      </c>
      <c r="AX815" s="55" t="s">
        <v>296</v>
      </c>
      <c r="AY815" s="112" t="s">
        <v>297</v>
      </c>
      <c r="AZ815" s="72"/>
      <c r="BA815" s="114" t="s">
        <v>119</v>
      </c>
      <c r="BB815" s="77" t="s">
        <v>158</v>
      </c>
      <c r="BC815" s="69"/>
      <c r="BD815" s="77"/>
      <c r="BE815" s="69" t="s">
        <v>115</v>
      </c>
      <c r="BF815" s="77" t="s">
        <v>402</v>
      </c>
      <c r="BG815" s="69"/>
      <c r="BH815" s="77"/>
      <c r="BI815" s="69"/>
      <c r="BJ815" s="77"/>
      <c r="BK815" s="107" t="s">
        <v>426</v>
      </c>
      <c r="BL815" s="107" t="s">
        <v>140</v>
      </c>
      <c r="BM815" s="49">
        <v>32</v>
      </c>
      <c r="BN815" s="60" t="s">
        <v>2</v>
      </c>
      <c r="BO815" s="61">
        <v>49</v>
      </c>
      <c r="BP815" s="61"/>
      <c r="BQ815" s="79"/>
      <c r="BR815" s="62"/>
      <c r="BS815" s="74"/>
      <c r="BT815" s="72" t="s">
        <v>328</v>
      </c>
      <c r="BV815" s="38"/>
    </row>
    <row r="816" spans="1:74" ht="22.5" customHeight="1">
      <c r="A816" s="46">
        <v>30</v>
      </c>
      <c r="B816" s="46">
        <v>1212</v>
      </c>
      <c r="C816" s="68" t="s">
        <v>961</v>
      </c>
      <c r="D816" s="49">
        <v>3</v>
      </c>
      <c r="E816" s="49" t="str">
        <f t="shared" si="66"/>
        <v>1374INFO0111</v>
      </c>
      <c r="F816" s="49">
        <v>1374</v>
      </c>
      <c r="G816" s="85" t="s">
        <v>962</v>
      </c>
      <c r="H816" s="77" t="s">
        <v>111</v>
      </c>
      <c r="I816" s="69" t="s">
        <v>881</v>
      </c>
      <c r="J816" s="53"/>
      <c r="K816" s="53"/>
      <c r="L816" s="46"/>
      <c r="M816" s="69"/>
      <c r="N816" s="46"/>
      <c r="O816" s="46">
        <v>1</v>
      </c>
      <c r="P816" s="92"/>
      <c r="Q816" s="92"/>
      <c r="R816" s="69"/>
      <c r="S816" s="69"/>
      <c r="T816" s="69"/>
      <c r="U816" s="69"/>
      <c r="V816" s="69"/>
      <c r="W816" s="69"/>
      <c r="X816" s="69"/>
      <c r="Y816" s="69">
        <v>1</v>
      </c>
      <c r="Z816" s="69"/>
      <c r="AA816" s="69"/>
      <c r="AB816" s="69"/>
      <c r="AC816" s="69"/>
      <c r="AD816" s="69"/>
      <c r="AE816" s="69"/>
      <c r="AF816" s="69"/>
      <c r="AG816" s="69"/>
      <c r="AH816" s="70"/>
      <c r="AI816" s="70"/>
      <c r="AJ816" s="70"/>
      <c r="AK816" s="70"/>
      <c r="AL816" s="70"/>
      <c r="AM816" s="70"/>
      <c r="AN816" s="70"/>
      <c r="AO816" s="70"/>
      <c r="AP816" s="78">
        <v>125</v>
      </c>
      <c r="AQ816" s="55">
        <f>VLOOKUP(E816,'[1]LopHocPhan'!C$2:F$1412,4,FALSE)</f>
        <v>2</v>
      </c>
      <c r="AR816" s="55"/>
      <c r="AS816" s="55"/>
      <c r="AT816" s="55"/>
      <c r="AU816" s="93">
        <f t="shared" si="67"/>
        <v>125</v>
      </c>
      <c r="AV816" s="94" t="s">
        <v>878</v>
      </c>
      <c r="AW816" s="55">
        <v>5</v>
      </c>
      <c r="AX816" s="55" t="s">
        <v>296</v>
      </c>
      <c r="AY816" s="112" t="s">
        <v>297</v>
      </c>
      <c r="AZ816" s="72"/>
      <c r="BA816" s="95" t="s">
        <v>115</v>
      </c>
      <c r="BB816" s="77" t="s">
        <v>118</v>
      </c>
      <c r="BC816" s="69"/>
      <c r="BD816" s="77"/>
      <c r="BE816" s="70" t="s">
        <v>115</v>
      </c>
      <c r="BF816" s="77" t="s">
        <v>138</v>
      </c>
      <c r="BG816" s="69"/>
      <c r="BH816" s="77"/>
      <c r="BI816" s="69"/>
      <c r="BJ816" s="77"/>
      <c r="BK816" s="107" t="s">
        <v>426</v>
      </c>
      <c r="BL816" s="107" t="s">
        <v>140</v>
      </c>
      <c r="BM816" s="49">
        <v>32</v>
      </c>
      <c r="BN816" s="60"/>
      <c r="BO816" s="61">
        <v>49</v>
      </c>
      <c r="BP816" s="61"/>
      <c r="BQ816" s="79"/>
      <c r="BR816" s="62"/>
      <c r="BS816" s="74"/>
      <c r="BT816" s="72" t="s">
        <v>328</v>
      </c>
      <c r="BV816" s="38"/>
    </row>
    <row r="817" spans="1:74" ht="22.5" customHeight="1">
      <c r="A817" s="46">
        <v>31</v>
      </c>
      <c r="B817" s="46">
        <v>1213</v>
      </c>
      <c r="C817" s="68" t="s">
        <v>961</v>
      </c>
      <c r="D817" s="49">
        <v>3</v>
      </c>
      <c r="E817" s="49" t="str">
        <f t="shared" si="66"/>
        <v>1375INFO0111</v>
      </c>
      <c r="F817" s="49">
        <v>1375</v>
      </c>
      <c r="G817" s="85" t="s">
        <v>962</v>
      </c>
      <c r="H817" s="77" t="s">
        <v>111</v>
      </c>
      <c r="I817" s="69" t="s">
        <v>881</v>
      </c>
      <c r="J817" s="53"/>
      <c r="K817" s="53"/>
      <c r="L817" s="46"/>
      <c r="M817" s="69"/>
      <c r="N817" s="46"/>
      <c r="O817" s="46">
        <v>1</v>
      </c>
      <c r="P817" s="92"/>
      <c r="Q817" s="92"/>
      <c r="R817" s="69"/>
      <c r="S817" s="69"/>
      <c r="T817" s="69"/>
      <c r="U817" s="69"/>
      <c r="V817" s="69"/>
      <c r="W817" s="69"/>
      <c r="X817" s="69"/>
      <c r="Y817" s="69">
        <v>1</v>
      </c>
      <c r="Z817" s="69"/>
      <c r="AA817" s="69"/>
      <c r="AB817" s="69"/>
      <c r="AC817" s="69"/>
      <c r="AD817" s="69"/>
      <c r="AE817" s="69"/>
      <c r="AF817" s="69"/>
      <c r="AG817" s="69"/>
      <c r="AH817" s="70"/>
      <c r="AI817" s="70"/>
      <c r="AJ817" s="70"/>
      <c r="AK817" s="70"/>
      <c r="AL817" s="70"/>
      <c r="AM817" s="70"/>
      <c r="AN817" s="70"/>
      <c r="AO817" s="70"/>
      <c r="AP817" s="78">
        <v>125</v>
      </c>
      <c r="AQ817" s="55">
        <f>VLOOKUP(E817,'[1]LopHocPhan'!C$2:F$1412,4,FALSE)</f>
        <v>0</v>
      </c>
      <c r="AR817" s="55"/>
      <c r="AS817" s="55"/>
      <c r="AT817" s="55"/>
      <c r="AU817" s="93">
        <f t="shared" si="67"/>
        <v>125</v>
      </c>
      <c r="AV817" s="94" t="s">
        <v>878</v>
      </c>
      <c r="AW817" s="55">
        <v>6</v>
      </c>
      <c r="AX817" s="55" t="s">
        <v>296</v>
      </c>
      <c r="AY817" s="112" t="s">
        <v>297</v>
      </c>
      <c r="AZ817" s="72"/>
      <c r="BA817" s="95" t="s">
        <v>115</v>
      </c>
      <c r="BB817" s="77" t="s">
        <v>174</v>
      </c>
      <c r="BC817" s="69"/>
      <c r="BD817" s="77"/>
      <c r="BE817" s="70" t="s">
        <v>115</v>
      </c>
      <c r="BF817" s="77" t="s">
        <v>209</v>
      </c>
      <c r="BG817" s="69"/>
      <c r="BH817" s="77"/>
      <c r="BI817" s="69"/>
      <c r="BJ817" s="77"/>
      <c r="BK817" s="107" t="s">
        <v>426</v>
      </c>
      <c r="BL817" s="107" t="s">
        <v>140</v>
      </c>
      <c r="BM817" s="49">
        <v>32</v>
      </c>
      <c r="BN817" s="60"/>
      <c r="BO817" s="61">
        <v>49</v>
      </c>
      <c r="BP817" s="61"/>
      <c r="BQ817" s="79"/>
      <c r="BR817" s="62"/>
      <c r="BS817" s="74"/>
      <c r="BT817" s="72" t="s">
        <v>328</v>
      </c>
      <c r="BV817" s="38"/>
    </row>
    <row r="818" spans="1:75" ht="25.5" customHeight="1">
      <c r="A818" s="46">
        <v>1</v>
      </c>
      <c r="B818" s="46">
        <v>459</v>
      </c>
      <c r="C818" s="68" t="s">
        <v>964</v>
      </c>
      <c r="D818" s="49">
        <v>3</v>
      </c>
      <c r="E818" s="49" t="str">
        <f t="shared" si="66"/>
        <v>1351AMAT0411</v>
      </c>
      <c r="F818" s="76">
        <v>1351</v>
      </c>
      <c r="G818" s="69" t="s">
        <v>965</v>
      </c>
      <c r="H818" s="77" t="s">
        <v>111</v>
      </c>
      <c r="I818" s="69" t="s">
        <v>966</v>
      </c>
      <c r="J818" s="53"/>
      <c r="K818" s="53"/>
      <c r="L818" s="46"/>
      <c r="M818" s="69">
        <v>1</v>
      </c>
      <c r="N818" s="46"/>
      <c r="O818" s="46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>
        <v>1</v>
      </c>
      <c r="AE818" s="69"/>
      <c r="AF818" s="69">
        <v>1</v>
      </c>
      <c r="AG818" s="69"/>
      <c r="AH818" s="69"/>
      <c r="AI818" s="69"/>
      <c r="AJ818" s="69"/>
      <c r="AK818" s="69"/>
      <c r="AL818" s="69"/>
      <c r="AM818" s="69"/>
      <c r="AN818" s="69"/>
      <c r="AO818" s="69"/>
      <c r="AP818" s="69">
        <v>121</v>
      </c>
      <c r="AQ818" s="55">
        <f>VLOOKUP(E818,'[1]LopHocPhan'!C$2:F$1412,4,FALSE)</f>
        <v>117</v>
      </c>
      <c r="AR818" s="56">
        <f aca="true" t="shared" si="68" ref="AR818:AR857">AP818-AQ818</f>
        <v>4</v>
      </c>
      <c r="AS818" s="55"/>
      <c r="AT818" s="55"/>
      <c r="AU818" s="55">
        <f>AQ818</f>
        <v>117</v>
      </c>
      <c r="AV818" s="71" t="s">
        <v>123</v>
      </c>
      <c r="AW818" s="55">
        <v>3</v>
      </c>
      <c r="AX818" s="55" t="s">
        <v>406</v>
      </c>
      <c r="AY818" s="72"/>
      <c r="AZ818" s="72" t="s">
        <v>967</v>
      </c>
      <c r="BA818" s="69"/>
      <c r="BB818" s="77"/>
      <c r="BC818" s="69"/>
      <c r="BD818" s="70"/>
      <c r="BE818" s="70" t="s">
        <v>119</v>
      </c>
      <c r="BF818" s="70" t="s">
        <v>186</v>
      </c>
      <c r="BG818" s="70"/>
      <c r="BH818" s="70"/>
      <c r="BI818" s="70"/>
      <c r="BJ818" s="70"/>
      <c r="BK818" s="72" t="s">
        <v>73</v>
      </c>
      <c r="BL818" s="72" t="s">
        <v>74</v>
      </c>
      <c r="BM818" s="49">
        <v>33</v>
      </c>
      <c r="BN818" s="60"/>
      <c r="BO818" s="36">
        <v>47</v>
      </c>
      <c r="BP818" s="61"/>
      <c r="BQ818" s="62"/>
      <c r="BR818" s="62"/>
      <c r="BS818" s="74"/>
      <c r="BT818" s="72" t="s">
        <v>105</v>
      </c>
      <c r="BW818" s="38"/>
    </row>
    <row r="819" spans="1:75" ht="25.5" customHeight="1">
      <c r="A819" s="46">
        <v>2</v>
      </c>
      <c r="B819" s="46">
        <v>460</v>
      </c>
      <c r="C819" s="68" t="s">
        <v>964</v>
      </c>
      <c r="D819" s="49">
        <v>3</v>
      </c>
      <c r="E819" s="49" t="str">
        <f t="shared" si="66"/>
        <v>1352AMAT0411</v>
      </c>
      <c r="F819" s="76">
        <v>1352</v>
      </c>
      <c r="G819" s="69" t="s">
        <v>965</v>
      </c>
      <c r="H819" s="77" t="s">
        <v>111</v>
      </c>
      <c r="I819" s="69" t="s">
        <v>966</v>
      </c>
      <c r="J819" s="53"/>
      <c r="K819" s="53"/>
      <c r="L819" s="46"/>
      <c r="M819" s="69">
        <v>1</v>
      </c>
      <c r="N819" s="46"/>
      <c r="O819" s="46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>
        <v>1</v>
      </c>
      <c r="AE819" s="69"/>
      <c r="AF819" s="69">
        <v>1</v>
      </c>
      <c r="AG819" s="69"/>
      <c r="AH819" s="69"/>
      <c r="AI819" s="69"/>
      <c r="AJ819" s="69"/>
      <c r="AK819" s="69"/>
      <c r="AL819" s="69"/>
      <c r="AM819" s="69"/>
      <c r="AN819" s="69"/>
      <c r="AO819" s="69"/>
      <c r="AP819" s="69">
        <v>121</v>
      </c>
      <c r="AQ819" s="55">
        <f>VLOOKUP(E819,'[1]LopHocPhan'!C$2:F$1412,4,FALSE)</f>
        <v>117</v>
      </c>
      <c r="AR819" s="56">
        <f t="shared" si="68"/>
        <v>4</v>
      </c>
      <c r="AS819" s="55"/>
      <c r="AT819" s="55"/>
      <c r="AU819" s="55">
        <f>AQ819</f>
        <v>117</v>
      </c>
      <c r="AV819" s="71" t="s">
        <v>123</v>
      </c>
      <c r="AW819" s="55">
        <v>3</v>
      </c>
      <c r="AX819" s="55" t="s">
        <v>160</v>
      </c>
      <c r="AY819" s="72"/>
      <c r="AZ819" s="72" t="s">
        <v>968</v>
      </c>
      <c r="BA819" s="69"/>
      <c r="BB819" s="77"/>
      <c r="BC819" s="69"/>
      <c r="BD819" s="70"/>
      <c r="BE819" s="70" t="s">
        <v>119</v>
      </c>
      <c r="BF819" s="70" t="s">
        <v>124</v>
      </c>
      <c r="BG819" s="70"/>
      <c r="BH819" s="70"/>
      <c r="BI819" s="70"/>
      <c r="BJ819" s="70"/>
      <c r="BK819" s="72" t="s">
        <v>73</v>
      </c>
      <c r="BL819" s="72" t="s">
        <v>74</v>
      </c>
      <c r="BM819" s="49">
        <v>33</v>
      </c>
      <c r="BN819" s="60"/>
      <c r="BO819" s="36">
        <v>47</v>
      </c>
      <c r="BP819" s="61"/>
      <c r="BQ819" s="62"/>
      <c r="BR819" s="62"/>
      <c r="BS819" s="74"/>
      <c r="BT819" s="72" t="s">
        <v>105</v>
      </c>
      <c r="BW819" s="38"/>
    </row>
    <row r="820" spans="1:74" ht="25.5" customHeight="1">
      <c r="A820" s="46">
        <v>3</v>
      </c>
      <c r="B820" s="46">
        <v>472</v>
      </c>
      <c r="C820" s="68" t="s">
        <v>964</v>
      </c>
      <c r="D820" s="49">
        <v>3</v>
      </c>
      <c r="E820" s="49" t="str">
        <f t="shared" si="66"/>
        <v>1353AMAT0411</v>
      </c>
      <c r="F820" s="76">
        <v>1353</v>
      </c>
      <c r="G820" s="69" t="s">
        <v>965</v>
      </c>
      <c r="H820" s="77" t="s">
        <v>111</v>
      </c>
      <c r="I820" s="69" t="s">
        <v>668</v>
      </c>
      <c r="J820" s="53"/>
      <c r="K820" s="53"/>
      <c r="L820" s="46"/>
      <c r="M820" s="69">
        <v>1</v>
      </c>
      <c r="N820" s="46"/>
      <c r="O820" s="46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>
        <v>1</v>
      </c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>
        <v>125</v>
      </c>
      <c r="AQ820" s="55">
        <f>VLOOKUP(E820,'[1]LopHocPhan'!C$2:F$1412,4,FALSE)</f>
        <v>125</v>
      </c>
      <c r="AR820" s="56">
        <f t="shared" si="68"/>
        <v>0</v>
      </c>
      <c r="AS820" s="55" t="s">
        <v>850</v>
      </c>
      <c r="AT820" s="55"/>
      <c r="AU820" s="55">
        <v>120</v>
      </c>
      <c r="AV820" s="57" t="s">
        <v>123</v>
      </c>
      <c r="AW820" s="55">
        <v>1</v>
      </c>
      <c r="AX820" s="55" t="s">
        <v>854</v>
      </c>
      <c r="AY820" s="72"/>
      <c r="AZ820" s="72" t="s">
        <v>969</v>
      </c>
      <c r="BA820" s="69"/>
      <c r="BB820" s="77"/>
      <c r="BC820" s="69"/>
      <c r="BD820" s="70"/>
      <c r="BE820" s="70" t="s">
        <v>115</v>
      </c>
      <c r="BF820" s="70" t="s">
        <v>72</v>
      </c>
      <c r="BG820" s="70"/>
      <c r="BH820" s="70"/>
      <c r="BI820" s="70"/>
      <c r="BJ820" s="70"/>
      <c r="BK820" s="72" t="s">
        <v>73</v>
      </c>
      <c r="BL820" s="72" t="s">
        <v>74</v>
      </c>
      <c r="BM820" s="49">
        <v>33</v>
      </c>
      <c r="BN820" s="60"/>
      <c r="BO820" s="36">
        <v>47</v>
      </c>
      <c r="BP820" s="61"/>
      <c r="BQ820" s="62"/>
      <c r="BR820" s="62"/>
      <c r="BS820" s="63"/>
      <c r="BT820" s="72" t="s">
        <v>105</v>
      </c>
      <c r="BV820" s="38"/>
    </row>
    <row r="821" spans="1:74" ht="25.5" customHeight="1">
      <c r="A821" s="46">
        <v>4</v>
      </c>
      <c r="B821" s="46">
        <v>473</v>
      </c>
      <c r="C821" s="68" t="s">
        <v>964</v>
      </c>
      <c r="D821" s="49">
        <v>3</v>
      </c>
      <c r="E821" s="49" t="str">
        <f t="shared" si="66"/>
        <v>1354AMAT0411</v>
      </c>
      <c r="F821" s="76">
        <v>1354</v>
      </c>
      <c r="G821" s="69" t="s">
        <v>965</v>
      </c>
      <c r="H821" s="77" t="s">
        <v>111</v>
      </c>
      <c r="I821" s="69" t="s">
        <v>668</v>
      </c>
      <c r="J821" s="53"/>
      <c r="K821" s="53"/>
      <c r="L821" s="46"/>
      <c r="M821" s="69">
        <v>1</v>
      </c>
      <c r="N821" s="46"/>
      <c r="O821" s="46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>
        <v>1</v>
      </c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>
        <v>125</v>
      </c>
      <c r="AQ821" s="55">
        <f>VLOOKUP(E821,'[1]LopHocPhan'!C$2:F$1412,4,FALSE)</f>
        <v>107</v>
      </c>
      <c r="AR821" s="56">
        <f t="shared" si="68"/>
        <v>18</v>
      </c>
      <c r="AS821" s="55" t="s">
        <v>851</v>
      </c>
      <c r="AT821" s="55"/>
      <c r="AU821" s="55">
        <v>112</v>
      </c>
      <c r="AV821" s="57" t="s">
        <v>123</v>
      </c>
      <c r="AW821" s="55">
        <v>1</v>
      </c>
      <c r="AX821" s="55" t="s">
        <v>160</v>
      </c>
      <c r="AY821" s="72"/>
      <c r="AZ821" s="72" t="s">
        <v>970</v>
      </c>
      <c r="BA821" s="69"/>
      <c r="BB821" s="77"/>
      <c r="BC821" s="69"/>
      <c r="BD821" s="70"/>
      <c r="BE821" s="70" t="s">
        <v>115</v>
      </c>
      <c r="BF821" s="70" t="s">
        <v>79</v>
      </c>
      <c r="BG821" s="70"/>
      <c r="BH821" s="70"/>
      <c r="BI821" s="70"/>
      <c r="BJ821" s="70"/>
      <c r="BK821" s="72" t="s">
        <v>73</v>
      </c>
      <c r="BL821" s="72" t="s">
        <v>74</v>
      </c>
      <c r="BM821" s="49">
        <v>33</v>
      </c>
      <c r="BN821" s="60"/>
      <c r="BO821" s="36">
        <v>47</v>
      </c>
      <c r="BP821" s="61"/>
      <c r="BQ821" s="62"/>
      <c r="BR821" s="62"/>
      <c r="BS821" s="63"/>
      <c r="BT821" s="72" t="s">
        <v>105</v>
      </c>
      <c r="BV821" s="38"/>
    </row>
    <row r="822" spans="1:74" ht="25.5" customHeight="1">
      <c r="A822" s="46">
        <v>5</v>
      </c>
      <c r="B822" s="46">
        <v>496</v>
      </c>
      <c r="C822" s="90" t="s">
        <v>964</v>
      </c>
      <c r="D822" s="70">
        <v>3</v>
      </c>
      <c r="E822" s="49" t="str">
        <f t="shared" si="66"/>
        <v>1355AMAT0411</v>
      </c>
      <c r="F822" s="76">
        <v>1355</v>
      </c>
      <c r="G822" s="69" t="s">
        <v>965</v>
      </c>
      <c r="H822" s="49" t="s">
        <v>111</v>
      </c>
      <c r="I822" s="69" t="s">
        <v>971</v>
      </c>
      <c r="J822" s="53"/>
      <c r="K822" s="53"/>
      <c r="L822" s="46"/>
      <c r="M822" s="69">
        <v>1</v>
      </c>
      <c r="N822" s="46"/>
      <c r="O822" s="46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>
        <v>1</v>
      </c>
      <c r="AE822" s="69"/>
      <c r="AF822" s="70">
        <v>1</v>
      </c>
      <c r="AG822" s="70"/>
      <c r="AH822" s="70"/>
      <c r="AI822" s="70"/>
      <c r="AJ822" s="70"/>
      <c r="AK822" s="70"/>
      <c r="AL822" s="70"/>
      <c r="AM822" s="70"/>
      <c r="AN822" s="70"/>
      <c r="AO822" s="70"/>
      <c r="AP822" s="70">
        <v>120</v>
      </c>
      <c r="AQ822" s="55">
        <f>VLOOKUP(E822,'[1]LopHocPhan'!C$2:F$1412,4,FALSE)</f>
        <v>120</v>
      </c>
      <c r="AR822" s="56">
        <f t="shared" si="68"/>
        <v>0</v>
      </c>
      <c r="AS822" s="55"/>
      <c r="AT822" s="55"/>
      <c r="AU822" s="55">
        <f aca="true" t="shared" si="69" ref="AU822:AU857">AQ822</f>
        <v>120</v>
      </c>
      <c r="AV822" s="71" t="s">
        <v>166</v>
      </c>
      <c r="AW822" s="55">
        <v>3</v>
      </c>
      <c r="AX822" s="55" t="s">
        <v>863</v>
      </c>
      <c r="AY822" s="72"/>
      <c r="AZ822" s="72" t="s">
        <v>972</v>
      </c>
      <c r="BA822" s="70"/>
      <c r="BB822" s="70"/>
      <c r="BC822" s="70"/>
      <c r="BD822" s="70"/>
      <c r="BE822" s="70"/>
      <c r="BF822" s="70"/>
      <c r="BG822" s="70" t="s">
        <v>119</v>
      </c>
      <c r="BH822" s="70" t="s">
        <v>186</v>
      </c>
      <c r="BI822" s="70"/>
      <c r="BJ822" s="70"/>
      <c r="BK822" s="72" t="s">
        <v>73</v>
      </c>
      <c r="BL822" s="72" t="s">
        <v>74</v>
      </c>
      <c r="BM822" s="49">
        <v>33</v>
      </c>
      <c r="BN822" s="60"/>
      <c r="BO822" s="36">
        <v>47</v>
      </c>
      <c r="BP822" s="61"/>
      <c r="BQ822" s="62"/>
      <c r="BR822" s="62"/>
      <c r="BS822" s="63"/>
      <c r="BT822" s="72" t="s">
        <v>105</v>
      </c>
      <c r="BV822" s="38"/>
    </row>
    <row r="823" spans="1:74" ht="25.5" customHeight="1">
      <c r="A823" s="46">
        <v>6</v>
      </c>
      <c r="B823" s="46">
        <v>497</v>
      </c>
      <c r="C823" s="90" t="s">
        <v>964</v>
      </c>
      <c r="D823" s="70">
        <v>3</v>
      </c>
      <c r="E823" s="49" t="str">
        <f t="shared" si="66"/>
        <v>1356AMAT0411</v>
      </c>
      <c r="F823" s="76">
        <v>1356</v>
      </c>
      <c r="G823" s="69" t="s">
        <v>965</v>
      </c>
      <c r="H823" s="49" t="s">
        <v>111</v>
      </c>
      <c r="I823" s="69" t="s">
        <v>971</v>
      </c>
      <c r="J823" s="53"/>
      <c r="K823" s="53"/>
      <c r="L823" s="46"/>
      <c r="M823" s="69">
        <v>1</v>
      </c>
      <c r="N823" s="46"/>
      <c r="O823" s="46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>
        <v>1</v>
      </c>
      <c r="AE823" s="69"/>
      <c r="AF823" s="70">
        <v>1</v>
      </c>
      <c r="AG823" s="70"/>
      <c r="AH823" s="70"/>
      <c r="AI823" s="70"/>
      <c r="AJ823" s="70"/>
      <c r="AK823" s="70"/>
      <c r="AL823" s="70"/>
      <c r="AM823" s="70"/>
      <c r="AN823" s="70"/>
      <c r="AO823" s="70"/>
      <c r="AP823" s="70">
        <v>120</v>
      </c>
      <c r="AQ823" s="55">
        <f>VLOOKUP(E823,'[1]LopHocPhan'!C$2:F$1412,4,FALSE)</f>
        <v>114</v>
      </c>
      <c r="AR823" s="56">
        <f t="shared" si="68"/>
        <v>6</v>
      </c>
      <c r="AS823" s="55"/>
      <c r="AT823" s="55"/>
      <c r="AU823" s="55">
        <f t="shared" si="69"/>
        <v>114</v>
      </c>
      <c r="AV823" s="71" t="s">
        <v>166</v>
      </c>
      <c r="AW823" s="55">
        <v>3</v>
      </c>
      <c r="AX823" s="55" t="s">
        <v>866</v>
      </c>
      <c r="AY823" s="72"/>
      <c r="AZ823" s="72" t="s">
        <v>973</v>
      </c>
      <c r="BA823" s="70"/>
      <c r="BB823" s="70"/>
      <c r="BC823" s="70"/>
      <c r="BD823" s="70"/>
      <c r="BE823" s="70"/>
      <c r="BF823" s="70"/>
      <c r="BG823" s="70" t="s">
        <v>119</v>
      </c>
      <c r="BH823" s="70" t="s">
        <v>124</v>
      </c>
      <c r="BI823" s="70"/>
      <c r="BJ823" s="70"/>
      <c r="BK823" s="72" t="s">
        <v>73</v>
      </c>
      <c r="BL823" s="72" t="s">
        <v>74</v>
      </c>
      <c r="BM823" s="49">
        <v>33</v>
      </c>
      <c r="BN823" s="60"/>
      <c r="BO823" s="36">
        <v>47</v>
      </c>
      <c r="BP823" s="61"/>
      <c r="BQ823" s="62"/>
      <c r="BR823" s="62"/>
      <c r="BS823" s="63"/>
      <c r="BT823" s="72" t="s">
        <v>105</v>
      </c>
      <c r="BV823" s="38"/>
    </row>
    <row r="824" spans="1:72" ht="25.5" customHeight="1">
      <c r="A824" s="46">
        <v>7</v>
      </c>
      <c r="B824" s="46">
        <v>594</v>
      </c>
      <c r="C824" s="68" t="s">
        <v>964</v>
      </c>
      <c r="D824" s="49">
        <v>3</v>
      </c>
      <c r="E824" s="49" t="str">
        <f t="shared" si="66"/>
        <v>1357AMAT0411</v>
      </c>
      <c r="F824" s="76">
        <v>1357</v>
      </c>
      <c r="G824" s="69" t="s">
        <v>965</v>
      </c>
      <c r="H824" s="49" t="s">
        <v>111</v>
      </c>
      <c r="I824" s="69" t="s">
        <v>393</v>
      </c>
      <c r="J824" s="53"/>
      <c r="K824" s="53"/>
      <c r="L824" s="46"/>
      <c r="M824" s="69">
        <v>1</v>
      </c>
      <c r="N824" s="46"/>
      <c r="O824" s="46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>
        <v>1</v>
      </c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>
        <v>115</v>
      </c>
      <c r="AQ824" s="55">
        <f>VLOOKUP(E824,'[1]LopHocPhan'!C$2:F$1412,4,FALSE)</f>
        <v>115</v>
      </c>
      <c r="AR824" s="56">
        <f t="shared" si="68"/>
        <v>0</v>
      </c>
      <c r="AS824" s="55"/>
      <c r="AT824" s="55"/>
      <c r="AU824" s="55">
        <f t="shared" si="69"/>
        <v>115</v>
      </c>
      <c r="AV824" s="71" t="s">
        <v>166</v>
      </c>
      <c r="AW824" s="55">
        <v>1</v>
      </c>
      <c r="AX824" s="55" t="s">
        <v>974</v>
      </c>
      <c r="AY824" s="72"/>
      <c r="AZ824" s="72" t="s">
        <v>975</v>
      </c>
      <c r="BA824" s="70"/>
      <c r="BB824" s="70"/>
      <c r="BC824" s="70"/>
      <c r="BD824" s="70"/>
      <c r="BE824" s="70"/>
      <c r="BF824" s="70"/>
      <c r="BG824" s="70" t="s">
        <v>115</v>
      </c>
      <c r="BH824" s="70" t="s">
        <v>104</v>
      </c>
      <c r="BI824" s="70"/>
      <c r="BJ824" s="70"/>
      <c r="BK824" s="72" t="s">
        <v>73</v>
      </c>
      <c r="BL824" s="72" t="s">
        <v>74</v>
      </c>
      <c r="BM824" s="49">
        <v>33</v>
      </c>
      <c r="BN824" s="60"/>
      <c r="BO824" s="36">
        <v>47</v>
      </c>
      <c r="BP824" s="61"/>
      <c r="BQ824" s="62"/>
      <c r="BR824" s="62"/>
      <c r="BS824" s="74"/>
      <c r="BT824" s="72" t="s">
        <v>105</v>
      </c>
    </row>
    <row r="825" spans="1:74" ht="25.5" customHeight="1">
      <c r="A825" s="46">
        <v>8</v>
      </c>
      <c r="B825" s="46">
        <v>595</v>
      </c>
      <c r="C825" s="68" t="s">
        <v>964</v>
      </c>
      <c r="D825" s="49">
        <v>3</v>
      </c>
      <c r="E825" s="49" t="str">
        <f t="shared" si="66"/>
        <v>1358AMAT0411</v>
      </c>
      <c r="F825" s="76">
        <v>1358</v>
      </c>
      <c r="G825" s="69" t="s">
        <v>965</v>
      </c>
      <c r="H825" s="49" t="s">
        <v>111</v>
      </c>
      <c r="I825" s="69" t="s">
        <v>393</v>
      </c>
      <c r="J825" s="53"/>
      <c r="K825" s="53"/>
      <c r="L825" s="46"/>
      <c r="M825" s="69">
        <v>1</v>
      </c>
      <c r="N825" s="46"/>
      <c r="O825" s="46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>
        <v>1</v>
      </c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>
        <v>115</v>
      </c>
      <c r="AQ825" s="55">
        <f>VLOOKUP(E825,'[1]LopHocPhan'!C$2:F$1412,4,FALSE)</f>
        <v>112</v>
      </c>
      <c r="AR825" s="56">
        <f t="shared" si="68"/>
        <v>3</v>
      </c>
      <c r="AS825" s="55"/>
      <c r="AT825" s="55"/>
      <c r="AU825" s="55">
        <f t="shared" si="69"/>
        <v>112</v>
      </c>
      <c r="AV825" s="71" t="s">
        <v>166</v>
      </c>
      <c r="AW825" s="55">
        <v>1</v>
      </c>
      <c r="AX825" s="55" t="s">
        <v>160</v>
      </c>
      <c r="AY825" s="72"/>
      <c r="AZ825" s="72" t="s">
        <v>970</v>
      </c>
      <c r="BA825" s="70"/>
      <c r="BB825" s="70"/>
      <c r="BC825" s="70"/>
      <c r="BD825" s="70"/>
      <c r="BE825" s="70"/>
      <c r="BF825" s="70"/>
      <c r="BG825" s="70" t="s">
        <v>115</v>
      </c>
      <c r="BH825" s="70" t="s">
        <v>108</v>
      </c>
      <c r="BI825" s="70"/>
      <c r="BJ825" s="70"/>
      <c r="BK825" s="72" t="s">
        <v>73</v>
      </c>
      <c r="BL825" s="72" t="s">
        <v>74</v>
      </c>
      <c r="BM825" s="49">
        <v>33</v>
      </c>
      <c r="BN825" s="60"/>
      <c r="BO825" s="36">
        <v>47</v>
      </c>
      <c r="BP825" s="61"/>
      <c r="BQ825" s="62"/>
      <c r="BR825" s="62"/>
      <c r="BS825" s="74"/>
      <c r="BT825" s="72" t="s">
        <v>105</v>
      </c>
      <c r="BV825" s="38"/>
    </row>
    <row r="826" spans="1:72" ht="25.5" customHeight="1">
      <c r="A826" s="46">
        <v>9</v>
      </c>
      <c r="B826" s="46">
        <v>681</v>
      </c>
      <c r="C826" s="81" t="s">
        <v>964</v>
      </c>
      <c r="D826" s="49">
        <v>3</v>
      </c>
      <c r="E826" s="49" t="str">
        <f t="shared" si="66"/>
        <v>1359AMAT0411</v>
      </c>
      <c r="F826" s="76">
        <v>1359</v>
      </c>
      <c r="G826" s="70" t="s">
        <v>965</v>
      </c>
      <c r="H826" s="49" t="s">
        <v>111</v>
      </c>
      <c r="I826" s="70" t="s">
        <v>112</v>
      </c>
      <c r="J826" s="53"/>
      <c r="K826" s="53"/>
      <c r="L826" s="46"/>
      <c r="M826" s="69">
        <v>1</v>
      </c>
      <c r="N826" s="46"/>
      <c r="O826" s="46"/>
      <c r="P826" s="70"/>
      <c r="Q826" s="70"/>
      <c r="R826" s="70"/>
      <c r="S826" s="70"/>
      <c r="T826" s="70"/>
      <c r="U826" s="70"/>
      <c r="V826" s="70"/>
      <c r="W826" s="70"/>
      <c r="X826" s="70"/>
      <c r="Y826" s="70">
        <v>1</v>
      </c>
      <c r="Z826" s="70"/>
      <c r="AA826" s="70"/>
      <c r="AB826" s="70"/>
      <c r="AC826" s="70"/>
      <c r="AD826" s="70"/>
      <c r="AE826" s="69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>
        <v>120</v>
      </c>
      <c r="AQ826" s="55">
        <f>VLOOKUP(E826,'[1]LopHocPhan'!C$2:F$1412,4,FALSE)</f>
        <v>120</v>
      </c>
      <c r="AR826" s="56">
        <f t="shared" si="68"/>
        <v>0</v>
      </c>
      <c r="AS826" s="55"/>
      <c r="AT826" s="55"/>
      <c r="AU826" s="55">
        <f t="shared" si="69"/>
        <v>120</v>
      </c>
      <c r="AV826" s="71" t="s">
        <v>183</v>
      </c>
      <c r="AW826" s="55">
        <v>3</v>
      </c>
      <c r="AX826" s="55" t="s">
        <v>351</v>
      </c>
      <c r="AY826" s="72"/>
      <c r="AZ826" s="72" t="s">
        <v>976</v>
      </c>
      <c r="BA826" s="70" t="s">
        <v>119</v>
      </c>
      <c r="BB826" s="70" t="s">
        <v>287</v>
      </c>
      <c r="BC826" s="70"/>
      <c r="BD826" s="70"/>
      <c r="BE826" s="70"/>
      <c r="BF826" s="70"/>
      <c r="BG826" s="70"/>
      <c r="BH826" s="70"/>
      <c r="BI826" s="70"/>
      <c r="BJ826" s="70"/>
      <c r="BK826" s="72" t="s">
        <v>73</v>
      </c>
      <c r="BL826" s="72" t="s">
        <v>87</v>
      </c>
      <c r="BM826" s="49">
        <v>33</v>
      </c>
      <c r="BN826" s="60"/>
      <c r="BO826" s="36">
        <v>47</v>
      </c>
      <c r="BP826" s="61"/>
      <c r="BQ826" s="62"/>
      <c r="BR826" s="62"/>
      <c r="BS826" s="74"/>
      <c r="BT826" s="72" t="s">
        <v>105</v>
      </c>
    </row>
    <row r="827" spans="1:72" ht="25.5" customHeight="1">
      <c r="A827" s="46">
        <v>10</v>
      </c>
      <c r="B827" s="46">
        <v>682</v>
      </c>
      <c r="C827" s="81" t="s">
        <v>964</v>
      </c>
      <c r="D827" s="49">
        <v>3</v>
      </c>
      <c r="E827" s="49" t="str">
        <f t="shared" si="66"/>
        <v>1360AMAT0411</v>
      </c>
      <c r="F827" s="76">
        <v>1360</v>
      </c>
      <c r="G827" s="70" t="s">
        <v>965</v>
      </c>
      <c r="H827" s="49" t="s">
        <v>111</v>
      </c>
      <c r="I827" s="70" t="s">
        <v>112</v>
      </c>
      <c r="J827" s="53"/>
      <c r="K827" s="53"/>
      <c r="L827" s="46"/>
      <c r="M827" s="69">
        <v>1</v>
      </c>
      <c r="N827" s="46"/>
      <c r="O827" s="46"/>
      <c r="P827" s="70"/>
      <c r="Q827" s="70"/>
      <c r="R827" s="70"/>
      <c r="S827" s="70"/>
      <c r="T827" s="70"/>
      <c r="U827" s="70"/>
      <c r="V827" s="70"/>
      <c r="W827" s="70"/>
      <c r="X827" s="70"/>
      <c r="Y827" s="70">
        <v>1</v>
      </c>
      <c r="Z827" s="70"/>
      <c r="AA827" s="70"/>
      <c r="AB827" s="70"/>
      <c r="AC827" s="70"/>
      <c r="AD827" s="70"/>
      <c r="AE827" s="69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>
        <v>60</v>
      </c>
      <c r="AQ827" s="55">
        <f>VLOOKUP(E827,'[1]LopHocPhan'!C$2:F$1412,4,FALSE)</f>
        <v>54</v>
      </c>
      <c r="AR827" s="56">
        <f t="shared" si="68"/>
        <v>6</v>
      </c>
      <c r="AS827" s="55"/>
      <c r="AT827" s="55"/>
      <c r="AU827" s="55">
        <f t="shared" si="69"/>
        <v>54</v>
      </c>
      <c r="AV827" s="57" t="s">
        <v>84</v>
      </c>
      <c r="AW827" s="55">
        <v>3</v>
      </c>
      <c r="AX827" s="55" t="s">
        <v>104</v>
      </c>
      <c r="AY827" s="58"/>
      <c r="AZ827" s="72"/>
      <c r="BA827" s="70"/>
      <c r="BB827" s="70"/>
      <c r="BC827" s="70" t="s">
        <v>119</v>
      </c>
      <c r="BD827" s="70" t="s">
        <v>127</v>
      </c>
      <c r="BE827" s="70"/>
      <c r="BF827" s="70"/>
      <c r="BG827" s="70"/>
      <c r="BH827" s="70"/>
      <c r="BI827" s="70"/>
      <c r="BJ827" s="70"/>
      <c r="BK827" s="72" t="s">
        <v>73</v>
      </c>
      <c r="BL827" s="58" t="s">
        <v>87</v>
      </c>
      <c r="BM827" s="49">
        <v>33</v>
      </c>
      <c r="BN827" s="60"/>
      <c r="BO827" s="36">
        <v>47</v>
      </c>
      <c r="BP827" s="61"/>
      <c r="BQ827" s="62"/>
      <c r="BR827" s="62"/>
      <c r="BS827" s="74"/>
      <c r="BT827" s="72" t="s">
        <v>105</v>
      </c>
    </row>
    <row r="828" spans="1:74" ht="25.5" customHeight="1">
      <c r="A828" s="46">
        <v>11</v>
      </c>
      <c r="B828" s="46">
        <v>697</v>
      </c>
      <c r="C828" s="68" t="s">
        <v>977</v>
      </c>
      <c r="D828" s="49">
        <v>3</v>
      </c>
      <c r="E828" s="49" t="str">
        <f t="shared" si="66"/>
        <v>1351AMAT0111</v>
      </c>
      <c r="F828" s="104" t="s">
        <v>485</v>
      </c>
      <c r="G828" s="49" t="s">
        <v>978</v>
      </c>
      <c r="H828" s="77" t="s">
        <v>111</v>
      </c>
      <c r="I828" s="69" t="s">
        <v>617</v>
      </c>
      <c r="J828" s="53"/>
      <c r="K828" s="53"/>
      <c r="L828" s="46"/>
      <c r="M828" s="69"/>
      <c r="N828" s="46">
        <v>1</v>
      </c>
      <c r="O828" s="46"/>
      <c r="P828" s="70">
        <v>1</v>
      </c>
      <c r="Q828" s="70"/>
      <c r="R828" s="70">
        <v>1</v>
      </c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69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8">
        <v>120</v>
      </c>
      <c r="AQ828" s="55">
        <f>VLOOKUP(E828,'[1]LopHocPhan'!C$2:F$1412,4,FALSE)</f>
        <v>120</v>
      </c>
      <c r="AR828" s="56">
        <f t="shared" si="68"/>
        <v>0</v>
      </c>
      <c r="AS828" s="55"/>
      <c r="AT828" s="55"/>
      <c r="AU828" s="55">
        <f t="shared" si="69"/>
        <v>120</v>
      </c>
      <c r="AV828" s="71" t="s">
        <v>129</v>
      </c>
      <c r="AW828" s="55">
        <v>1</v>
      </c>
      <c r="AX828" s="55" t="s">
        <v>150</v>
      </c>
      <c r="AY828" s="72"/>
      <c r="AZ828" s="72" t="s">
        <v>455</v>
      </c>
      <c r="BA828" s="70"/>
      <c r="BB828" s="70"/>
      <c r="BC828" s="70"/>
      <c r="BD828" s="70"/>
      <c r="BE828" s="70"/>
      <c r="BF828" s="70"/>
      <c r="BG828" s="70"/>
      <c r="BH828" s="70"/>
      <c r="BI828" s="46" t="s">
        <v>115</v>
      </c>
      <c r="BJ828" s="70" t="s">
        <v>94</v>
      </c>
      <c r="BK828" s="72" t="s">
        <v>73</v>
      </c>
      <c r="BL828" s="72" t="s">
        <v>74</v>
      </c>
      <c r="BM828" s="49">
        <v>33</v>
      </c>
      <c r="BN828" s="60"/>
      <c r="BO828" s="61">
        <v>48</v>
      </c>
      <c r="BP828" s="61"/>
      <c r="BQ828" s="79"/>
      <c r="BR828" s="62"/>
      <c r="BS828" s="74"/>
      <c r="BT828" s="72" t="s">
        <v>105</v>
      </c>
      <c r="BV828" s="38"/>
    </row>
    <row r="829" spans="1:74" ht="25.5" customHeight="1">
      <c r="A829" s="46">
        <v>12</v>
      </c>
      <c r="B829" s="46">
        <v>698</v>
      </c>
      <c r="C829" s="68" t="s">
        <v>977</v>
      </c>
      <c r="D829" s="49">
        <v>3</v>
      </c>
      <c r="E829" s="49" t="str">
        <f t="shared" si="66"/>
        <v>1352AMAT0111</v>
      </c>
      <c r="F829" s="104" t="s">
        <v>488</v>
      </c>
      <c r="G829" s="49" t="s">
        <v>978</v>
      </c>
      <c r="H829" s="77" t="s">
        <v>111</v>
      </c>
      <c r="I829" s="69" t="s">
        <v>617</v>
      </c>
      <c r="J829" s="53"/>
      <c r="K829" s="53"/>
      <c r="L829" s="46"/>
      <c r="M829" s="69"/>
      <c r="N829" s="46">
        <v>1</v>
      </c>
      <c r="O829" s="46"/>
      <c r="P829" s="70">
        <v>1</v>
      </c>
      <c r="Q829" s="70"/>
      <c r="R829" s="70">
        <v>1</v>
      </c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69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8">
        <v>150</v>
      </c>
      <c r="AQ829" s="55">
        <f>VLOOKUP(E829,'[1]LopHocPhan'!C$2:F$1412,4,FALSE)</f>
        <v>147</v>
      </c>
      <c r="AR829" s="56">
        <f t="shared" si="68"/>
        <v>3</v>
      </c>
      <c r="AS829" s="55"/>
      <c r="AT829" s="55"/>
      <c r="AU829" s="55">
        <f t="shared" si="69"/>
        <v>147</v>
      </c>
      <c r="AV829" s="71" t="s">
        <v>129</v>
      </c>
      <c r="AW829" s="55">
        <v>1</v>
      </c>
      <c r="AX829" s="55" t="s">
        <v>873</v>
      </c>
      <c r="AY829" s="72"/>
      <c r="AZ829" s="72" t="s">
        <v>979</v>
      </c>
      <c r="BA829" s="70"/>
      <c r="BB829" s="70"/>
      <c r="BC829" s="70"/>
      <c r="BD829" s="70"/>
      <c r="BE829" s="70"/>
      <c r="BF829" s="70"/>
      <c r="BG829" s="70"/>
      <c r="BH829" s="70"/>
      <c r="BI829" s="46" t="s">
        <v>115</v>
      </c>
      <c r="BJ829" s="70" t="s">
        <v>402</v>
      </c>
      <c r="BK829" s="72" t="s">
        <v>73</v>
      </c>
      <c r="BL829" s="72" t="s">
        <v>74</v>
      </c>
      <c r="BM829" s="49">
        <v>33</v>
      </c>
      <c r="BN829" s="60"/>
      <c r="BO829" s="61">
        <v>48</v>
      </c>
      <c r="BP829" s="61"/>
      <c r="BQ829" s="79"/>
      <c r="BR829" s="62"/>
      <c r="BS829" s="74"/>
      <c r="BT829" s="72" t="s">
        <v>105</v>
      </c>
      <c r="BV829" s="38"/>
    </row>
    <row r="830" spans="1:74" ht="25.5" customHeight="1">
      <c r="A830" s="46">
        <v>13</v>
      </c>
      <c r="B830" s="46">
        <v>718</v>
      </c>
      <c r="C830" s="68" t="s">
        <v>977</v>
      </c>
      <c r="D830" s="49">
        <v>3</v>
      </c>
      <c r="E830" s="49" t="str">
        <f t="shared" si="66"/>
        <v>1353AMAT0111</v>
      </c>
      <c r="F830" s="104" t="s">
        <v>489</v>
      </c>
      <c r="G830" s="49" t="s">
        <v>978</v>
      </c>
      <c r="H830" s="77" t="s">
        <v>111</v>
      </c>
      <c r="I830" s="69" t="s">
        <v>980</v>
      </c>
      <c r="J830" s="53"/>
      <c r="K830" s="53"/>
      <c r="L830" s="46"/>
      <c r="M830" s="69"/>
      <c r="N830" s="46">
        <v>1</v>
      </c>
      <c r="O830" s="46"/>
      <c r="P830" s="70"/>
      <c r="Q830" s="70"/>
      <c r="R830" s="70"/>
      <c r="S830" s="70">
        <v>1</v>
      </c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>
        <v>1</v>
      </c>
      <c r="AE830" s="69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8">
        <v>110</v>
      </c>
      <c r="AQ830" s="55">
        <f>VLOOKUP(E830,'[1]LopHocPhan'!C$2:F$1412,4,FALSE)</f>
        <v>111</v>
      </c>
      <c r="AR830" s="56">
        <f t="shared" si="68"/>
        <v>-1</v>
      </c>
      <c r="AS830" s="55"/>
      <c r="AT830" s="55"/>
      <c r="AU830" s="55">
        <f t="shared" si="69"/>
        <v>111</v>
      </c>
      <c r="AV830" s="71" t="s">
        <v>84</v>
      </c>
      <c r="AW830" s="55">
        <v>1</v>
      </c>
      <c r="AX830" s="55" t="s">
        <v>268</v>
      </c>
      <c r="AY830" s="58"/>
      <c r="AZ830" s="58" t="s">
        <v>981</v>
      </c>
      <c r="BA830" s="70"/>
      <c r="BB830" s="70"/>
      <c r="BC830" s="46" t="s">
        <v>115</v>
      </c>
      <c r="BD830" s="70" t="s">
        <v>94</v>
      </c>
      <c r="BE830" s="70"/>
      <c r="BF830" s="70"/>
      <c r="BG830" s="70"/>
      <c r="BH830" s="70"/>
      <c r="BI830" s="70"/>
      <c r="BJ830" s="70"/>
      <c r="BK830" s="72" t="s">
        <v>73</v>
      </c>
      <c r="BL830" s="58" t="s">
        <v>87</v>
      </c>
      <c r="BM830" s="49">
        <v>33</v>
      </c>
      <c r="BN830" s="60"/>
      <c r="BO830" s="61">
        <v>48</v>
      </c>
      <c r="BP830" s="61"/>
      <c r="BQ830" s="79"/>
      <c r="BR830" s="62"/>
      <c r="BS830" s="74"/>
      <c r="BT830" s="72" t="s">
        <v>105</v>
      </c>
      <c r="BV830" s="38"/>
    </row>
    <row r="831" spans="1:74" ht="25.5" customHeight="1">
      <c r="A831" s="46">
        <v>14</v>
      </c>
      <c r="B831" s="46">
        <v>719</v>
      </c>
      <c r="C831" s="68" t="s">
        <v>977</v>
      </c>
      <c r="D831" s="49">
        <v>3</v>
      </c>
      <c r="E831" s="49" t="str">
        <f t="shared" si="66"/>
        <v>1354AMAT0111</v>
      </c>
      <c r="F831" s="104" t="s">
        <v>545</v>
      </c>
      <c r="G831" s="49" t="s">
        <v>978</v>
      </c>
      <c r="H831" s="77" t="s">
        <v>111</v>
      </c>
      <c r="I831" s="69" t="s">
        <v>980</v>
      </c>
      <c r="J831" s="53"/>
      <c r="K831" s="53"/>
      <c r="L831" s="46"/>
      <c r="M831" s="69"/>
      <c r="N831" s="46">
        <v>1</v>
      </c>
      <c r="O831" s="46"/>
      <c r="P831" s="70"/>
      <c r="Q831" s="70"/>
      <c r="R831" s="70"/>
      <c r="S831" s="70">
        <v>1</v>
      </c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>
        <v>1</v>
      </c>
      <c r="AE831" s="69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8">
        <v>110</v>
      </c>
      <c r="AQ831" s="55">
        <f>VLOOKUP(E831,'[1]LopHocPhan'!C$2:F$1412,4,FALSE)</f>
        <v>110</v>
      </c>
      <c r="AR831" s="56">
        <f t="shared" si="68"/>
        <v>0</v>
      </c>
      <c r="AS831" s="55"/>
      <c r="AT831" s="55"/>
      <c r="AU831" s="55">
        <f t="shared" si="69"/>
        <v>110</v>
      </c>
      <c r="AV831" s="71" t="s">
        <v>84</v>
      </c>
      <c r="AW831" s="55">
        <v>1</v>
      </c>
      <c r="AX831" s="55" t="s">
        <v>351</v>
      </c>
      <c r="AY831" s="58"/>
      <c r="AZ831" s="58" t="s">
        <v>908</v>
      </c>
      <c r="BA831" s="70"/>
      <c r="BB831" s="70"/>
      <c r="BC831" s="46" t="s">
        <v>115</v>
      </c>
      <c r="BD831" s="70" t="s">
        <v>99</v>
      </c>
      <c r="BE831" s="70"/>
      <c r="BF831" s="70"/>
      <c r="BG831" s="70"/>
      <c r="BH831" s="70"/>
      <c r="BI831" s="70"/>
      <c r="BJ831" s="70"/>
      <c r="BK831" s="72" t="s">
        <v>73</v>
      </c>
      <c r="BL831" s="58" t="s">
        <v>87</v>
      </c>
      <c r="BM831" s="49">
        <v>33</v>
      </c>
      <c r="BN831" s="60"/>
      <c r="BO831" s="61">
        <v>48</v>
      </c>
      <c r="BP831" s="61"/>
      <c r="BQ831" s="79"/>
      <c r="BR831" s="62"/>
      <c r="BS831" s="74"/>
      <c r="BT831" s="72" t="s">
        <v>105</v>
      </c>
      <c r="BV831" s="38"/>
    </row>
    <row r="832" spans="1:74" ht="25.5" customHeight="1">
      <c r="A832" s="46">
        <v>15</v>
      </c>
      <c r="B832" s="46">
        <v>720</v>
      </c>
      <c r="C832" s="68" t="s">
        <v>977</v>
      </c>
      <c r="D832" s="49">
        <v>3</v>
      </c>
      <c r="E832" s="49" t="str">
        <f t="shared" si="66"/>
        <v>1355AMAT0111</v>
      </c>
      <c r="F832" s="104" t="s">
        <v>549</v>
      </c>
      <c r="G832" s="49" t="s">
        <v>978</v>
      </c>
      <c r="H832" s="77" t="s">
        <v>111</v>
      </c>
      <c r="I832" s="69" t="s">
        <v>980</v>
      </c>
      <c r="J832" s="53"/>
      <c r="K832" s="53"/>
      <c r="L832" s="46"/>
      <c r="M832" s="69"/>
      <c r="N832" s="46">
        <v>1</v>
      </c>
      <c r="O832" s="46"/>
      <c r="P832" s="70"/>
      <c r="Q832" s="70"/>
      <c r="R832" s="70"/>
      <c r="S832" s="70">
        <v>1</v>
      </c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>
        <v>1</v>
      </c>
      <c r="AE832" s="69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8">
        <v>110</v>
      </c>
      <c r="AQ832" s="55">
        <f>VLOOKUP(E832,'[1]LopHocPhan'!C$2:F$1412,4,FALSE)</f>
        <v>110</v>
      </c>
      <c r="AR832" s="56">
        <f t="shared" si="68"/>
        <v>0</v>
      </c>
      <c r="AS832" s="55"/>
      <c r="AT832" s="55"/>
      <c r="AU832" s="55">
        <f t="shared" si="69"/>
        <v>110</v>
      </c>
      <c r="AV832" s="71" t="s">
        <v>173</v>
      </c>
      <c r="AW832" s="55">
        <v>1</v>
      </c>
      <c r="AX832" s="55" t="s">
        <v>150</v>
      </c>
      <c r="AY832" s="58"/>
      <c r="AZ832" s="58" t="s">
        <v>151</v>
      </c>
      <c r="BA832" s="70"/>
      <c r="BB832" s="70"/>
      <c r="BC832" s="46" t="s">
        <v>115</v>
      </c>
      <c r="BD832" s="70" t="s">
        <v>104</v>
      </c>
      <c r="BE832" s="70"/>
      <c r="BF832" s="70"/>
      <c r="BG832" s="70"/>
      <c r="BH832" s="70"/>
      <c r="BI832" s="70"/>
      <c r="BJ832" s="70"/>
      <c r="BK832" s="72" t="s">
        <v>73</v>
      </c>
      <c r="BL832" s="58" t="s">
        <v>87</v>
      </c>
      <c r="BM832" s="49">
        <v>33</v>
      </c>
      <c r="BN832" s="60"/>
      <c r="BO832" s="61">
        <v>48</v>
      </c>
      <c r="BP832" s="61"/>
      <c r="BQ832" s="79"/>
      <c r="BR832" s="62"/>
      <c r="BS832" s="74"/>
      <c r="BT832" s="72" t="s">
        <v>105</v>
      </c>
      <c r="BV832" s="38"/>
    </row>
    <row r="833" spans="1:74" ht="25.5" customHeight="1">
      <c r="A833" s="46">
        <v>16</v>
      </c>
      <c r="B833" s="46">
        <v>741</v>
      </c>
      <c r="C833" s="68" t="s">
        <v>977</v>
      </c>
      <c r="D833" s="49">
        <v>3</v>
      </c>
      <c r="E833" s="49" t="str">
        <f t="shared" si="66"/>
        <v>1356AMAT0111</v>
      </c>
      <c r="F833" s="104" t="s">
        <v>589</v>
      </c>
      <c r="G833" s="49" t="s">
        <v>978</v>
      </c>
      <c r="H833" s="77" t="s">
        <v>111</v>
      </c>
      <c r="I833" s="69" t="s">
        <v>139</v>
      </c>
      <c r="J833" s="53"/>
      <c r="K833" s="53"/>
      <c r="L833" s="46"/>
      <c r="M833" s="69"/>
      <c r="N833" s="46">
        <v>1</v>
      </c>
      <c r="O833" s="46"/>
      <c r="P833" s="70"/>
      <c r="Q833" s="70"/>
      <c r="R833" s="70"/>
      <c r="S833" s="70"/>
      <c r="T833" s="70"/>
      <c r="U833" s="70"/>
      <c r="V833" s="70"/>
      <c r="W833" s="70">
        <v>1</v>
      </c>
      <c r="X833" s="70"/>
      <c r="Y833" s="70"/>
      <c r="Z833" s="70"/>
      <c r="AA833" s="70">
        <v>1</v>
      </c>
      <c r="AB833" s="70"/>
      <c r="AC833" s="70"/>
      <c r="AD833" s="70"/>
      <c r="AE833" s="69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8">
        <v>120</v>
      </c>
      <c r="AQ833" s="55">
        <f>VLOOKUP(E833,'[1]LopHocPhan'!C$2:F$1412,4,FALSE)</f>
        <v>120</v>
      </c>
      <c r="AR833" s="56">
        <f t="shared" si="68"/>
        <v>0</v>
      </c>
      <c r="AS833" s="55"/>
      <c r="AT833" s="55"/>
      <c r="AU833" s="55">
        <f t="shared" si="69"/>
        <v>120</v>
      </c>
      <c r="AV833" s="71" t="s">
        <v>102</v>
      </c>
      <c r="AW833" s="55">
        <v>3</v>
      </c>
      <c r="AX833" s="55" t="s">
        <v>866</v>
      </c>
      <c r="AY833" s="72"/>
      <c r="AZ833" s="72" t="s">
        <v>931</v>
      </c>
      <c r="BA833" s="70"/>
      <c r="BB833" s="70"/>
      <c r="BC833" s="70"/>
      <c r="BD833" s="70"/>
      <c r="BE833" s="46" t="s">
        <v>119</v>
      </c>
      <c r="BF833" s="70" t="s">
        <v>287</v>
      </c>
      <c r="BG833" s="70"/>
      <c r="BH833" s="70"/>
      <c r="BI833" s="70"/>
      <c r="BJ833" s="70"/>
      <c r="BK833" s="72" t="s">
        <v>73</v>
      </c>
      <c r="BL833" s="72" t="s">
        <v>74</v>
      </c>
      <c r="BM833" s="49">
        <v>33</v>
      </c>
      <c r="BN833" s="60"/>
      <c r="BO833" s="61">
        <v>48</v>
      </c>
      <c r="BP833" s="61"/>
      <c r="BQ833" s="79"/>
      <c r="BR833" s="62"/>
      <c r="BS833" s="74"/>
      <c r="BT833" s="72" t="s">
        <v>105</v>
      </c>
      <c r="BV833" s="38"/>
    </row>
    <row r="834" spans="1:74" ht="25.5" customHeight="1">
      <c r="A834" s="46">
        <v>17</v>
      </c>
      <c r="B834" s="46">
        <v>742</v>
      </c>
      <c r="C834" s="68" t="s">
        <v>977</v>
      </c>
      <c r="D834" s="49">
        <v>3</v>
      </c>
      <c r="E834" s="49" t="str">
        <f t="shared" si="66"/>
        <v>1357AMAT0111</v>
      </c>
      <c r="F834" s="104" t="s">
        <v>590</v>
      </c>
      <c r="G834" s="49" t="s">
        <v>978</v>
      </c>
      <c r="H834" s="77" t="s">
        <v>111</v>
      </c>
      <c r="I834" s="69" t="s">
        <v>139</v>
      </c>
      <c r="J834" s="53"/>
      <c r="K834" s="53"/>
      <c r="L834" s="46"/>
      <c r="M834" s="69"/>
      <c r="N834" s="46">
        <v>1</v>
      </c>
      <c r="O834" s="46"/>
      <c r="P834" s="70"/>
      <c r="Q834" s="70"/>
      <c r="R834" s="70"/>
      <c r="S834" s="70"/>
      <c r="T834" s="70"/>
      <c r="U834" s="70"/>
      <c r="V834" s="70"/>
      <c r="W834" s="70">
        <v>1</v>
      </c>
      <c r="X834" s="70"/>
      <c r="Y834" s="70"/>
      <c r="Z834" s="70"/>
      <c r="AA834" s="70">
        <v>1</v>
      </c>
      <c r="AB834" s="70"/>
      <c r="AC834" s="70"/>
      <c r="AD834" s="70"/>
      <c r="AE834" s="69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8">
        <v>150</v>
      </c>
      <c r="AQ834" s="55">
        <f>VLOOKUP(E834,'[1]LopHocPhan'!C$2:F$1412,4,FALSE)</f>
        <v>150</v>
      </c>
      <c r="AR834" s="56">
        <f t="shared" si="68"/>
        <v>0</v>
      </c>
      <c r="AS834" s="55"/>
      <c r="AT834" s="55"/>
      <c r="AU834" s="55">
        <f t="shared" si="69"/>
        <v>150</v>
      </c>
      <c r="AV834" s="71" t="s">
        <v>102</v>
      </c>
      <c r="AW834" s="55">
        <v>3</v>
      </c>
      <c r="AX834" s="55" t="s">
        <v>873</v>
      </c>
      <c r="AY834" s="72"/>
      <c r="AZ834" s="58" t="s">
        <v>874</v>
      </c>
      <c r="BA834" s="70"/>
      <c r="BB834" s="70"/>
      <c r="BC834" s="70"/>
      <c r="BD834" s="70"/>
      <c r="BE834" s="46" t="s">
        <v>119</v>
      </c>
      <c r="BF834" s="70" t="s">
        <v>81</v>
      </c>
      <c r="BG834" s="70"/>
      <c r="BH834" s="70"/>
      <c r="BI834" s="70"/>
      <c r="BJ834" s="70"/>
      <c r="BK834" s="72" t="s">
        <v>73</v>
      </c>
      <c r="BL834" s="72" t="s">
        <v>74</v>
      </c>
      <c r="BM834" s="49">
        <v>33</v>
      </c>
      <c r="BN834" s="60"/>
      <c r="BO834" s="61">
        <v>48</v>
      </c>
      <c r="BP834" s="61"/>
      <c r="BQ834" s="79"/>
      <c r="BR834" s="62"/>
      <c r="BS834" s="74"/>
      <c r="BT834" s="72" t="s">
        <v>105</v>
      </c>
      <c r="BV834" s="38"/>
    </row>
    <row r="835" spans="1:74" ht="25.5" customHeight="1">
      <c r="A835" s="46">
        <v>18</v>
      </c>
      <c r="B835" s="46">
        <v>756</v>
      </c>
      <c r="C835" s="68" t="s">
        <v>977</v>
      </c>
      <c r="D835" s="49">
        <v>3</v>
      </c>
      <c r="E835" s="49" t="str">
        <f t="shared" si="66"/>
        <v>1358AMAT0111</v>
      </c>
      <c r="F835" s="104" t="s">
        <v>591</v>
      </c>
      <c r="G835" s="49" t="s">
        <v>978</v>
      </c>
      <c r="H835" s="77" t="s">
        <v>111</v>
      </c>
      <c r="I835" s="69" t="s">
        <v>982</v>
      </c>
      <c r="J835" s="53"/>
      <c r="K835" s="53"/>
      <c r="L835" s="46"/>
      <c r="M835" s="69"/>
      <c r="N835" s="46">
        <v>1</v>
      </c>
      <c r="O835" s="46"/>
      <c r="P835" s="70"/>
      <c r="Q835" s="70"/>
      <c r="R835" s="70"/>
      <c r="S835" s="70">
        <v>1</v>
      </c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>
        <v>1</v>
      </c>
      <c r="AE835" s="69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8">
        <v>120</v>
      </c>
      <c r="AQ835" s="55">
        <f>VLOOKUP(E835,'[1]LopHocPhan'!C$2:F$1412,4,FALSE)</f>
        <v>120</v>
      </c>
      <c r="AR835" s="56">
        <f t="shared" si="68"/>
        <v>0</v>
      </c>
      <c r="AS835" s="55"/>
      <c r="AT835" s="55"/>
      <c r="AU835" s="55">
        <f t="shared" si="69"/>
        <v>120</v>
      </c>
      <c r="AV835" s="71" t="s">
        <v>76</v>
      </c>
      <c r="AW835" s="55">
        <v>1</v>
      </c>
      <c r="AX835" s="55" t="s">
        <v>534</v>
      </c>
      <c r="AY835" s="72"/>
      <c r="AZ835" s="72" t="s">
        <v>872</v>
      </c>
      <c r="BA835" s="70"/>
      <c r="BB835" s="70"/>
      <c r="BC835" s="70"/>
      <c r="BD835" s="70"/>
      <c r="BE835" s="70"/>
      <c r="BF835" s="70"/>
      <c r="BG835" s="46" t="s">
        <v>115</v>
      </c>
      <c r="BH835" s="70" t="s">
        <v>318</v>
      </c>
      <c r="BI835" s="70"/>
      <c r="BJ835" s="70"/>
      <c r="BK835" s="72" t="s">
        <v>73</v>
      </c>
      <c r="BL835" s="72" t="s">
        <v>74</v>
      </c>
      <c r="BM835" s="49">
        <v>33</v>
      </c>
      <c r="BN835" s="60"/>
      <c r="BO835" s="61">
        <v>48</v>
      </c>
      <c r="BP835" s="61"/>
      <c r="BQ835" s="79"/>
      <c r="BR835" s="62"/>
      <c r="BS835" s="74"/>
      <c r="BT835" s="72" t="s">
        <v>105</v>
      </c>
      <c r="BV835" s="38"/>
    </row>
    <row r="836" spans="1:74" ht="25.5" customHeight="1">
      <c r="A836" s="46">
        <v>19</v>
      </c>
      <c r="B836" s="46">
        <v>757</v>
      </c>
      <c r="C836" s="68" t="s">
        <v>977</v>
      </c>
      <c r="D836" s="49">
        <v>3</v>
      </c>
      <c r="E836" s="49" t="str">
        <f t="shared" si="66"/>
        <v>1359AMAT0111</v>
      </c>
      <c r="F836" s="104" t="s">
        <v>592</v>
      </c>
      <c r="G836" s="49" t="s">
        <v>978</v>
      </c>
      <c r="H836" s="77" t="s">
        <v>111</v>
      </c>
      <c r="I836" s="69" t="s">
        <v>982</v>
      </c>
      <c r="J836" s="53"/>
      <c r="K836" s="53"/>
      <c r="L836" s="46"/>
      <c r="M836" s="69"/>
      <c r="N836" s="46">
        <v>1</v>
      </c>
      <c r="O836" s="46"/>
      <c r="P836" s="70"/>
      <c r="Q836" s="70"/>
      <c r="R836" s="70"/>
      <c r="S836" s="70">
        <v>1</v>
      </c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>
        <v>1</v>
      </c>
      <c r="AE836" s="69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8">
        <v>120</v>
      </c>
      <c r="AQ836" s="55">
        <f>VLOOKUP(E836,'[1]LopHocPhan'!C$2:F$1412,4,FALSE)</f>
        <v>120</v>
      </c>
      <c r="AR836" s="56">
        <f t="shared" si="68"/>
        <v>0</v>
      </c>
      <c r="AS836" s="55"/>
      <c r="AT836" s="55"/>
      <c r="AU836" s="55">
        <f t="shared" si="69"/>
        <v>120</v>
      </c>
      <c r="AV836" s="71" t="s">
        <v>76</v>
      </c>
      <c r="AW836" s="55">
        <v>1</v>
      </c>
      <c r="AX836" s="55" t="s">
        <v>914</v>
      </c>
      <c r="AY836" s="72"/>
      <c r="AZ836" s="72" t="s">
        <v>983</v>
      </c>
      <c r="BA836" s="70"/>
      <c r="BB836" s="70"/>
      <c r="BC836" s="70"/>
      <c r="BD836" s="70"/>
      <c r="BE836" s="70"/>
      <c r="BF836" s="70"/>
      <c r="BG836" s="46" t="s">
        <v>115</v>
      </c>
      <c r="BH836" s="70" t="s">
        <v>131</v>
      </c>
      <c r="BI836" s="70"/>
      <c r="BJ836" s="70"/>
      <c r="BK836" s="72" t="s">
        <v>73</v>
      </c>
      <c r="BL836" s="72" t="s">
        <v>74</v>
      </c>
      <c r="BM836" s="49">
        <v>33</v>
      </c>
      <c r="BN836" s="60"/>
      <c r="BO836" s="61">
        <v>48</v>
      </c>
      <c r="BP836" s="61"/>
      <c r="BQ836" s="79"/>
      <c r="BR836" s="62"/>
      <c r="BS836" s="74"/>
      <c r="BT836" s="72" t="s">
        <v>105</v>
      </c>
      <c r="BV836" s="38"/>
    </row>
    <row r="837" spans="1:74" ht="25.5" customHeight="1">
      <c r="A837" s="46">
        <v>20</v>
      </c>
      <c r="B837" s="46">
        <v>775</v>
      </c>
      <c r="C837" s="68" t="s">
        <v>977</v>
      </c>
      <c r="D837" s="49">
        <v>3</v>
      </c>
      <c r="E837" s="49" t="str">
        <f t="shared" si="66"/>
        <v>1360AMAT0111</v>
      </c>
      <c r="F837" s="104" t="s">
        <v>593</v>
      </c>
      <c r="G837" s="49" t="s">
        <v>978</v>
      </c>
      <c r="H837" s="77" t="s">
        <v>111</v>
      </c>
      <c r="I837" s="69" t="s">
        <v>452</v>
      </c>
      <c r="J837" s="53"/>
      <c r="K837" s="53"/>
      <c r="L837" s="46"/>
      <c r="M837" s="69"/>
      <c r="N837" s="46">
        <v>1</v>
      </c>
      <c r="O837" s="46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>
        <v>1</v>
      </c>
      <c r="AD837" s="70"/>
      <c r="AE837" s="69">
        <v>1</v>
      </c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8">
        <v>120</v>
      </c>
      <c r="AQ837" s="55">
        <f>VLOOKUP(E837,'[1]LopHocPhan'!C$2:F$1412,4,FALSE)</f>
        <v>119</v>
      </c>
      <c r="AR837" s="56">
        <f t="shared" si="68"/>
        <v>1</v>
      </c>
      <c r="AS837" s="55"/>
      <c r="AT837" s="55"/>
      <c r="AU837" s="55">
        <f t="shared" si="69"/>
        <v>119</v>
      </c>
      <c r="AV837" s="71" t="s">
        <v>183</v>
      </c>
      <c r="AW837" s="55">
        <v>1</v>
      </c>
      <c r="AX837" s="55" t="s">
        <v>914</v>
      </c>
      <c r="AY837" s="72"/>
      <c r="AZ837" s="72" t="s">
        <v>984</v>
      </c>
      <c r="BA837" s="46" t="s">
        <v>115</v>
      </c>
      <c r="BB837" s="70" t="s">
        <v>108</v>
      </c>
      <c r="BC837" s="70"/>
      <c r="BD837" s="70"/>
      <c r="BE837" s="70"/>
      <c r="BF837" s="70"/>
      <c r="BG837" s="70"/>
      <c r="BH837" s="70"/>
      <c r="BI837" s="70"/>
      <c r="BJ837" s="70"/>
      <c r="BK837" s="72" t="s">
        <v>73</v>
      </c>
      <c r="BL837" s="72" t="s">
        <v>87</v>
      </c>
      <c r="BM837" s="49">
        <v>33</v>
      </c>
      <c r="BN837" s="60" t="s">
        <v>2</v>
      </c>
      <c r="BO837" s="61">
        <v>48</v>
      </c>
      <c r="BP837" s="61"/>
      <c r="BQ837" s="79"/>
      <c r="BR837" s="62"/>
      <c r="BS837" s="74"/>
      <c r="BT837" s="72" t="s">
        <v>105</v>
      </c>
      <c r="BV837" s="38"/>
    </row>
    <row r="838" spans="1:74" ht="25.5" customHeight="1">
      <c r="A838" s="46">
        <v>21</v>
      </c>
      <c r="B838" s="46">
        <v>776</v>
      </c>
      <c r="C838" s="68" t="s">
        <v>977</v>
      </c>
      <c r="D838" s="49">
        <v>3</v>
      </c>
      <c r="E838" s="49" t="str">
        <f t="shared" si="66"/>
        <v>1361AMAT0111</v>
      </c>
      <c r="F838" s="104" t="s">
        <v>594</v>
      </c>
      <c r="G838" s="49" t="s">
        <v>978</v>
      </c>
      <c r="H838" s="77" t="s">
        <v>111</v>
      </c>
      <c r="I838" s="69" t="s">
        <v>452</v>
      </c>
      <c r="J838" s="53"/>
      <c r="K838" s="53"/>
      <c r="L838" s="46"/>
      <c r="M838" s="69"/>
      <c r="N838" s="46">
        <v>1</v>
      </c>
      <c r="O838" s="46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>
        <v>1</v>
      </c>
      <c r="AD838" s="70"/>
      <c r="AE838" s="69">
        <v>1</v>
      </c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8">
        <v>120</v>
      </c>
      <c r="AQ838" s="55">
        <f>VLOOKUP(E838,'[1]LopHocPhan'!C$2:F$1412,4,FALSE)</f>
        <v>120</v>
      </c>
      <c r="AR838" s="56">
        <f t="shared" si="68"/>
        <v>0</v>
      </c>
      <c r="AS838" s="55"/>
      <c r="AT838" s="55"/>
      <c r="AU838" s="55">
        <f t="shared" si="69"/>
        <v>120</v>
      </c>
      <c r="AV838" s="71" t="s">
        <v>183</v>
      </c>
      <c r="AW838" s="55">
        <v>1</v>
      </c>
      <c r="AX838" s="55" t="s">
        <v>351</v>
      </c>
      <c r="AY838" s="72"/>
      <c r="AZ838" s="72" t="s">
        <v>976</v>
      </c>
      <c r="BA838" s="46" t="s">
        <v>115</v>
      </c>
      <c r="BB838" s="70" t="s">
        <v>155</v>
      </c>
      <c r="BC838" s="70"/>
      <c r="BD838" s="70"/>
      <c r="BE838" s="70"/>
      <c r="BF838" s="70"/>
      <c r="BG838" s="70"/>
      <c r="BH838" s="70"/>
      <c r="BI838" s="70"/>
      <c r="BJ838" s="70"/>
      <c r="BK838" s="72" t="s">
        <v>73</v>
      </c>
      <c r="BL838" s="72" t="s">
        <v>87</v>
      </c>
      <c r="BM838" s="49">
        <v>33</v>
      </c>
      <c r="BN838" s="60" t="s">
        <v>2</v>
      </c>
      <c r="BO838" s="61">
        <v>48</v>
      </c>
      <c r="BP838" s="61"/>
      <c r="BQ838" s="79"/>
      <c r="BR838" s="62"/>
      <c r="BS838" s="74"/>
      <c r="BT838" s="72" t="s">
        <v>105</v>
      </c>
      <c r="BV838" s="38"/>
    </row>
    <row r="839" spans="1:74" ht="25.5" customHeight="1">
      <c r="A839" s="46">
        <v>22</v>
      </c>
      <c r="B839" s="46">
        <v>777</v>
      </c>
      <c r="C839" s="68" t="s">
        <v>977</v>
      </c>
      <c r="D839" s="49">
        <v>3</v>
      </c>
      <c r="E839" s="49" t="str">
        <f t="shared" si="66"/>
        <v>1362AMAT0111</v>
      </c>
      <c r="F839" s="104" t="s">
        <v>595</v>
      </c>
      <c r="G839" s="49" t="s">
        <v>978</v>
      </c>
      <c r="H839" s="77" t="s">
        <v>111</v>
      </c>
      <c r="I839" s="69" t="s">
        <v>452</v>
      </c>
      <c r="J839" s="53"/>
      <c r="K839" s="53"/>
      <c r="L839" s="46"/>
      <c r="M839" s="69"/>
      <c r="N839" s="46">
        <v>1</v>
      </c>
      <c r="O839" s="46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>
        <v>1</v>
      </c>
      <c r="AD839" s="70"/>
      <c r="AE839" s="69">
        <v>1</v>
      </c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8">
        <v>120</v>
      </c>
      <c r="AQ839" s="55">
        <f>VLOOKUP(E839,'[1]LopHocPhan'!C$2:F$1412,4,FALSE)</f>
        <v>99</v>
      </c>
      <c r="AR839" s="56">
        <f t="shared" si="68"/>
        <v>21</v>
      </c>
      <c r="AS839" s="55"/>
      <c r="AT839" s="55"/>
      <c r="AU839" s="55">
        <f t="shared" si="69"/>
        <v>99</v>
      </c>
      <c r="AV839" s="71" t="s">
        <v>157</v>
      </c>
      <c r="AW839" s="55">
        <v>1</v>
      </c>
      <c r="AX839" s="55" t="s">
        <v>208</v>
      </c>
      <c r="AY839" s="72"/>
      <c r="AZ839" s="72"/>
      <c r="BA839" s="46" t="s">
        <v>115</v>
      </c>
      <c r="BB839" s="70" t="s">
        <v>204</v>
      </c>
      <c r="BC839" s="70"/>
      <c r="BD839" s="70"/>
      <c r="BE839" s="70"/>
      <c r="BF839" s="70"/>
      <c r="BG839" s="70"/>
      <c r="BH839" s="70"/>
      <c r="BI839" s="70"/>
      <c r="BJ839" s="70"/>
      <c r="BK839" s="72" t="s">
        <v>73</v>
      </c>
      <c r="BL839" s="72" t="s">
        <v>87</v>
      </c>
      <c r="BM839" s="49">
        <v>33</v>
      </c>
      <c r="BN839" s="60" t="s">
        <v>2</v>
      </c>
      <c r="BO839" s="61">
        <v>48</v>
      </c>
      <c r="BP839" s="61"/>
      <c r="BQ839" s="79"/>
      <c r="BR839" s="62"/>
      <c r="BS839" s="74"/>
      <c r="BT839" s="72" t="s">
        <v>105</v>
      </c>
      <c r="BV839" s="38"/>
    </row>
    <row r="840" spans="1:74" ht="25.5" customHeight="1">
      <c r="A840" s="46">
        <v>23</v>
      </c>
      <c r="B840" s="46">
        <v>797</v>
      </c>
      <c r="C840" s="81" t="s">
        <v>977</v>
      </c>
      <c r="D840" s="70">
        <v>3</v>
      </c>
      <c r="E840" s="49" t="str">
        <f t="shared" si="66"/>
        <v>1363AMAT0111</v>
      </c>
      <c r="F840" s="104" t="s">
        <v>596</v>
      </c>
      <c r="G840" s="49" t="s">
        <v>978</v>
      </c>
      <c r="H840" s="77" t="s">
        <v>111</v>
      </c>
      <c r="I840" s="69" t="s">
        <v>618</v>
      </c>
      <c r="J840" s="53"/>
      <c r="K840" s="53"/>
      <c r="L840" s="46"/>
      <c r="M840" s="69"/>
      <c r="N840" s="46">
        <v>1</v>
      </c>
      <c r="O840" s="46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69"/>
      <c r="AF840" s="70">
        <v>1</v>
      </c>
      <c r="AG840" s="70"/>
      <c r="AH840" s="70"/>
      <c r="AI840" s="70"/>
      <c r="AJ840" s="70"/>
      <c r="AK840" s="70"/>
      <c r="AL840" s="70"/>
      <c r="AM840" s="70"/>
      <c r="AN840" s="70"/>
      <c r="AO840" s="70"/>
      <c r="AP840" s="78">
        <v>120</v>
      </c>
      <c r="AQ840" s="55">
        <f>VLOOKUP(E840,'[1]LopHocPhan'!C$2:F$1412,4,FALSE)</f>
        <v>120</v>
      </c>
      <c r="AR840" s="56">
        <f t="shared" si="68"/>
        <v>0</v>
      </c>
      <c r="AS840" s="55"/>
      <c r="AT840" s="55"/>
      <c r="AU840" s="55">
        <f t="shared" si="69"/>
        <v>120</v>
      </c>
      <c r="AV840" s="71" t="s">
        <v>76</v>
      </c>
      <c r="AW840" s="55">
        <v>3</v>
      </c>
      <c r="AX840" s="55" t="s">
        <v>304</v>
      </c>
      <c r="AY840" s="72"/>
      <c r="AZ840" s="72" t="s">
        <v>960</v>
      </c>
      <c r="BA840" s="70"/>
      <c r="BB840" s="70"/>
      <c r="BC840" s="70"/>
      <c r="BD840" s="70"/>
      <c r="BE840" s="70"/>
      <c r="BF840" s="70"/>
      <c r="BG840" s="46" t="s">
        <v>119</v>
      </c>
      <c r="BH840" s="70" t="s">
        <v>287</v>
      </c>
      <c r="BI840" s="70"/>
      <c r="BJ840" s="70"/>
      <c r="BK840" s="72" t="s">
        <v>73</v>
      </c>
      <c r="BL840" s="72" t="s">
        <v>74</v>
      </c>
      <c r="BM840" s="49">
        <v>33</v>
      </c>
      <c r="BN840" s="60"/>
      <c r="BO840" s="61">
        <v>48</v>
      </c>
      <c r="BP840" s="61"/>
      <c r="BQ840" s="79"/>
      <c r="BR840" s="62"/>
      <c r="BS840" s="74"/>
      <c r="BT840" s="72" t="s">
        <v>105</v>
      </c>
      <c r="BV840" s="38"/>
    </row>
    <row r="841" spans="1:74" ht="25.5" customHeight="1">
      <c r="A841" s="46">
        <v>24</v>
      </c>
      <c r="B841" s="46">
        <v>798</v>
      </c>
      <c r="C841" s="81" t="s">
        <v>977</v>
      </c>
      <c r="D841" s="70">
        <v>3</v>
      </c>
      <c r="E841" s="49" t="str">
        <f t="shared" si="66"/>
        <v>1364AMAT0111</v>
      </c>
      <c r="F841" s="104" t="s">
        <v>597</v>
      </c>
      <c r="G841" s="49" t="s">
        <v>978</v>
      </c>
      <c r="H841" s="77" t="s">
        <v>111</v>
      </c>
      <c r="I841" s="69" t="s">
        <v>618</v>
      </c>
      <c r="J841" s="53"/>
      <c r="K841" s="53"/>
      <c r="L841" s="46"/>
      <c r="M841" s="69"/>
      <c r="N841" s="46">
        <v>1</v>
      </c>
      <c r="O841" s="46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69"/>
      <c r="AF841" s="70">
        <v>1</v>
      </c>
      <c r="AG841" s="70"/>
      <c r="AH841" s="70"/>
      <c r="AI841" s="70"/>
      <c r="AJ841" s="70"/>
      <c r="AK841" s="70"/>
      <c r="AL841" s="70"/>
      <c r="AM841" s="70"/>
      <c r="AN841" s="70"/>
      <c r="AO841" s="70"/>
      <c r="AP841" s="78">
        <v>65</v>
      </c>
      <c r="AQ841" s="55">
        <f>VLOOKUP(E841,'[1]LopHocPhan'!C$2:F$1412,4,FALSE)</f>
        <v>65</v>
      </c>
      <c r="AR841" s="56">
        <f t="shared" si="68"/>
        <v>0</v>
      </c>
      <c r="AS841" s="55"/>
      <c r="AT841" s="55"/>
      <c r="AU841" s="55">
        <f t="shared" si="69"/>
        <v>65</v>
      </c>
      <c r="AV841" s="71" t="s">
        <v>76</v>
      </c>
      <c r="AW841" s="55">
        <v>3</v>
      </c>
      <c r="AX841" s="55" t="s">
        <v>171</v>
      </c>
      <c r="AY841" s="72"/>
      <c r="AZ841" s="72"/>
      <c r="BA841" s="70"/>
      <c r="BB841" s="70"/>
      <c r="BC841" s="70"/>
      <c r="BD841" s="70"/>
      <c r="BE841" s="70"/>
      <c r="BF841" s="70"/>
      <c r="BG841" s="46" t="s">
        <v>119</v>
      </c>
      <c r="BH841" s="70" t="s">
        <v>127</v>
      </c>
      <c r="BI841" s="70"/>
      <c r="BJ841" s="70"/>
      <c r="BK841" s="72" t="s">
        <v>73</v>
      </c>
      <c r="BL841" s="72" t="s">
        <v>74</v>
      </c>
      <c r="BM841" s="49">
        <v>33</v>
      </c>
      <c r="BN841" s="60"/>
      <c r="BO841" s="61">
        <v>48</v>
      </c>
      <c r="BP841" s="61"/>
      <c r="BQ841" s="79"/>
      <c r="BR841" s="62"/>
      <c r="BS841" s="74"/>
      <c r="BT841" s="72" t="s">
        <v>105</v>
      </c>
      <c r="BV841" s="38"/>
    </row>
    <row r="842" spans="1:74" ht="25.5" customHeight="1">
      <c r="A842" s="46">
        <v>25</v>
      </c>
      <c r="B842" s="46">
        <v>845</v>
      </c>
      <c r="C842" s="68" t="s">
        <v>977</v>
      </c>
      <c r="D842" s="49">
        <v>3</v>
      </c>
      <c r="E842" s="49" t="str">
        <f aca="true" t="shared" si="70" ref="E842:E905">F842&amp;G842</f>
        <v>1365AMAT0111</v>
      </c>
      <c r="F842" s="104" t="s">
        <v>598</v>
      </c>
      <c r="G842" s="49" t="s">
        <v>978</v>
      </c>
      <c r="H842" s="77" t="s">
        <v>111</v>
      </c>
      <c r="I842" s="69" t="s">
        <v>487</v>
      </c>
      <c r="J842" s="53"/>
      <c r="K842" s="53"/>
      <c r="L842" s="46"/>
      <c r="M842" s="69"/>
      <c r="N842" s="46">
        <v>1</v>
      </c>
      <c r="O842" s="46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>
        <v>1</v>
      </c>
      <c r="AD842" s="70"/>
      <c r="AE842" s="69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8">
        <v>120</v>
      </c>
      <c r="AQ842" s="55">
        <f>VLOOKUP(E842,'[1]LopHocPhan'!C$2:F$1412,4,FALSE)</f>
        <v>120</v>
      </c>
      <c r="AR842" s="56">
        <f t="shared" si="68"/>
        <v>0</v>
      </c>
      <c r="AS842" s="55"/>
      <c r="AT842" s="55"/>
      <c r="AU842" s="55">
        <f t="shared" si="69"/>
        <v>120</v>
      </c>
      <c r="AV842" s="71" t="s">
        <v>157</v>
      </c>
      <c r="AW842" s="55">
        <v>3</v>
      </c>
      <c r="AX842" s="55" t="s">
        <v>351</v>
      </c>
      <c r="AY842" s="72"/>
      <c r="AZ842" s="72" t="s">
        <v>976</v>
      </c>
      <c r="BA842" s="46" t="s">
        <v>119</v>
      </c>
      <c r="BB842" s="70" t="s">
        <v>318</v>
      </c>
      <c r="BC842" s="70"/>
      <c r="BD842" s="70"/>
      <c r="BE842" s="70"/>
      <c r="BF842" s="70"/>
      <c r="BG842" s="70"/>
      <c r="BH842" s="70"/>
      <c r="BI842" s="70"/>
      <c r="BJ842" s="70"/>
      <c r="BK842" s="72" t="s">
        <v>73</v>
      </c>
      <c r="BL842" s="72" t="s">
        <v>87</v>
      </c>
      <c r="BM842" s="49">
        <v>33</v>
      </c>
      <c r="BN842" s="60" t="s">
        <v>2</v>
      </c>
      <c r="BO842" s="61">
        <v>48</v>
      </c>
      <c r="BP842" s="61"/>
      <c r="BQ842" s="79"/>
      <c r="BR842" s="62"/>
      <c r="BS842" s="74"/>
      <c r="BT842" s="72" t="s">
        <v>105</v>
      </c>
      <c r="BV842" s="38"/>
    </row>
    <row r="843" spans="1:74" ht="25.5" customHeight="1">
      <c r="A843" s="46">
        <v>26</v>
      </c>
      <c r="B843" s="46">
        <v>846</v>
      </c>
      <c r="C843" s="68" t="s">
        <v>977</v>
      </c>
      <c r="D843" s="49">
        <v>3</v>
      </c>
      <c r="E843" s="49" t="str">
        <f t="shared" si="70"/>
        <v>1366AMAT0111</v>
      </c>
      <c r="F843" s="104" t="s">
        <v>600</v>
      </c>
      <c r="G843" s="49" t="s">
        <v>978</v>
      </c>
      <c r="H843" s="77" t="s">
        <v>111</v>
      </c>
      <c r="I843" s="69" t="s">
        <v>487</v>
      </c>
      <c r="J843" s="53"/>
      <c r="K843" s="53"/>
      <c r="L843" s="46"/>
      <c r="M843" s="69"/>
      <c r="N843" s="46">
        <v>1</v>
      </c>
      <c r="O843" s="46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>
        <v>1</v>
      </c>
      <c r="AD843" s="70"/>
      <c r="AE843" s="69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8">
        <v>120</v>
      </c>
      <c r="AQ843" s="55">
        <f>VLOOKUP(E843,'[1]LopHocPhan'!C$2:F$1412,4,FALSE)</f>
        <v>120</v>
      </c>
      <c r="AR843" s="56">
        <f t="shared" si="68"/>
        <v>0</v>
      </c>
      <c r="AS843" s="55"/>
      <c r="AT843" s="55"/>
      <c r="AU843" s="55">
        <f t="shared" si="69"/>
        <v>120</v>
      </c>
      <c r="AV843" s="71" t="s">
        <v>157</v>
      </c>
      <c r="AW843" s="55">
        <v>3</v>
      </c>
      <c r="AX843" s="55" t="s">
        <v>854</v>
      </c>
      <c r="AY843" s="72"/>
      <c r="AZ843" s="72" t="s">
        <v>969</v>
      </c>
      <c r="BA843" s="46" t="s">
        <v>119</v>
      </c>
      <c r="BB843" s="70" t="s">
        <v>131</v>
      </c>
      <c r="BC843" s="70"/>
      <c r="BD843" s="70"/>
      <c r="BE843" s="70"/>
      <c r="BF843" s="70"/>
      <c r="BG843" s="70"/>
      <c r="BH843" s="70"/>
      <c r="BI843" s="70"/>
      <c r="BJ843" s="70"/>
      <c r="BK843" s="72" t="s">
        <v>73</v>
      </c>
      <c r="BL843" s="72" t="s">
        <v>87</v>
      </c>
      <c r="BM843" s="49">
        <v>33</v>
      </c>
      <c r="BN843" s="60" t="s">
        <v>2</v>
      </c>
      <c r="BO843" s="61">
        <v>48</v>
      </c>
      <c r="BP843" s="61"/>
      <c r="BQ843" s="79"/>
      <c r="BR843" s="62"/>
      <c r="BS843" s="74"/>
      <c r="BT843" s="72" t="s">
        <v>105</v>
      </c>
      <c r="BV843" s="38"/>
    </row>
    <row r="844" spans="1:74" ht="25.5" customHeight="1">
      <c r="A844" s="46">
        <v>27</v>
      </c>
      <c r="B844" s="46">
        <v>847</v>
      </c>
      <c r="C844" s="68" t="s">
        <v>977</v>
      </c>
      <c r="D844" s="49">
        <v>3</v>
      </c>
      <c r="E844" s="49" t="str">
        <f t="shared" si="70"/>
        <v>1367AMAT0111</v>
      </c>
      <c r="F844" s="104" t="s">
        <v>786</v>
      </c>
      <c r="G844" s="49" t="s">
        <v>978</v>
      </c>
      <c r="H844" s="77" t="s">
        <v>111</v>
      </c>
      <c r="I844" s="69" t="s">
        <v>487</v>
      </c>
      <c r="J844" s="53"/>
      <c r="K844" s="53"/>
      <c r="L844" s="46"/>
      <c r="M844" s="69"/>
      <c r="N844" s="46">
        <v>1</v>
      </c>
      <c r="O844" s="46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>
        <v>1</v>
      </c>
      <c r="AD844" s="70"/>
      <c r="AE844" s="69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8">
        <v>120</v>
      </c>
      <c r="AQ844" s="55">
        <f>VLOOKUP(E844,'[1]LopHocPhan'!C$2:F$1412,4,FALSE)</f>
        <v>101</v>
      </c>
      <c r="AR844" s="56">
        <f t="shared" si="68"/>
        <v>19</v>
      </c>
      <c r="AS844" s="55"/>
      <c r="AT844" s="55"/>
      <c r="AU844" s="55">
        <f t="shared" si="69"/>
        <v>101</v>
      </c>
      <c r="AV844" s="71" t="s">
        <v>136</v>
      </c>
      <c r="AW844" s="55">
        <v>3</v>
      </c>
      <c r="AX844" s="55" t="s">
        <v>356</v>
      </c>
      <c r="AY844" s="72"/>
      <c r="AZ844" s="58" t="s">
        <v>985</v>
      </c>
      <c r="BA844" s="46" t="s">
        <v>119</v>
      </c>
      <c r="BB844" s="70" t="s">
        <v>135</v>
      </c>
      <c r="BC844" s="70"/>
      <c r="BD844" s="70"/>
      <c r="BE844" s="70"/>
      <c r="BF844" s="70"/>
      <c r="BG844" s="70"/>
      <c r="BH844" s="70"/>
      <c r="BI844" s="70"/>
      <c r="BJ844" s="70"/>
      <c r="BK844" s="72" t="s">
        <v>73</v>
      </c>
      <c r="BL844" s="72" t="s">
        <v>87</v>
      </c>
      <c r="BM844" s="49">
        <v>33</v>
      </c>
      <c r="BN844" s="60" t="s">
        <v>2</v>
      </c>
      <c r="BO844" s="61">
        <v>48</v>
      </c>
      <c r="BP844" s="61"/>
      <c r="BQ844" s="79"/>
      <c r="BR844" s="62"/>
      <c r="BS844" s="74"/>
      <c r="BT844" s="72" t="s">
        <v>105</v>
      </c>
      <c r="BV844" s="38"/>
    </row>
    <row r="845" spans="1:74" ht="25.5" customHeight="1">
      <c r="A845" s="46">
        <v>28</v>
      </c>
      <c r="B845" s="46">
        <v>867</v>
      </c>
      <c r="C845" s="68" t="s">
        <v>977</v>
      </c>
      <c r="D845" s="49">
        <v>3</v>
      </c>
      <c r="E845" s="49" t="str">
        <f t="shared" si="70"/>
        <v>1368AMAT0111</v>
      </c>
      <c r="F845" s="104" t="s">
        <v>986</v>
      </c>
      <c r="G845" s="49" t="s">
        <v>978</v>
      </c>
      <c r="H845" s="77" t="s">
        <v>111</v>
      </c>
      <c r="I845" s="69" t="s">
        <v>620</v>
      </c>
      <c r="J845" s="53"/>
      <c r="K845" s="53"/>
      <c r="L845" s="46"/>
      <c r="M845" s="69"/>
      <c r="N845" s="46">
        <v>1</v>
      </c>
      <c r="O845" s="46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>
        <v>1</v>
      </c>
      <c r="AA845" s="70"/>
      <c r="AB845" s="70"/>
      <c r="AC845" s="70"/>
      <c r="AD845" s="70"/>
      <c r="AE845" s="69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8">
        <v>120</v>
      </c>
      <c r="AQ845" s="55">
        <f>VLOOKUP(E845,'[1]LopHocPhan'!C$2:F$1412,4,FALSE)</f>
        <v>119</v>
      </c>
      <c r="AR845" s="56">
        <f t="shared" si="68"/>
        <v>1</v>
      </c>
      <c r="AS845" s="55"/>
      <c r="AT845" s="55"/>
      <c r="AU845" s="55">
        <f t="shared" si="69"/>
        <v>119</v>
      </c>
      <c r="AV845" s="71" t="s">
        <v>157</v>
      </c>
      <c r="AW845" s="55">
        <v>1</v>
      </c>
      <c r="AX845" s="55" t="s">
        <v>866</v>
      </c>
      <c r="AY845" s="72"/>
      <c r="AZ845" s="72" t="s">
        <v>894</v>
      </c>
      <c r="BA845" s="46" t="s">
        <v>115</v>
      </c>
      <c r="BB845" s="70" t="s">
        <v>287</v>
      </c>
      <c r="BC845" s="70"/>
      <c r="BD845" s="70"/>
      <c r="BE845" s="70"/>
      <c r="BF845" s="70"/>
      <c r="BG845" s="70"/>
      <c r="BH845" s="70"/>
      <c r="BI845" s="70"/>
      <c r="BJ845" s="70"/>
      <c r="BK845" s="72" t="s">
        <v>73</v>
      </c>
      <c r="BL845" s="72" t="s">
        <v>87</v>
      </c>
      <c r="BM845" s="49">
        <v>33</v>
      </c>
      <c r="BN845" s="60"/>
      <c r="BO845" s="61">
        <v>48</v>
      </c>
      <c r="BP845" s="61"/>
      <c r="BQ845" s="79"/>
      <c r="BR845" s="62"/>
      <c r="BS845" s="74"/>
      <c r="BT845" s="72" t="s">
        <v>105</v>
      </c>
      <c r="BV845" s="38"/>
    </row>
    <row r="846" spans="1:74" ht="25.5" customHeight="1">
      <c r="A846" s="46">
        <v>29</v>
      </c>
      <c r="B846" s="46">
        <v>868</v>
      </c>
      <c r="C846" s="68" t="s">
        <v>977</v>
      </c>
      <c r="D846" s="49">
        <v>3</v>
      </c>
      <c r="E846" s="49" t="str">
        <f t="shared" si="70"/>
        <v>1369AMAT0111</v>
      </c>
      <c r="F846" s="104" t="s">
        <v>987</v>
      </c>
      <c r="G846" s="49" t="s">
        <v>978</v>
      </c>
      <c r="H846" s="77" t="s">
        <v>111</v>
      </c>
      <c r="I846" s="69" t="s">
        <v>620</v>
      </c>
      <c r="J846" s="53"/>
      <c r="K846" s="53"/>
      <c r="L846" s="46"/>
      <c r="M846" s="69"/>
      <c r="N846" s="46">
        <v>1</v>
      </c>
      <c r="O846" s="46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>
        <v>1</v>
      </c>
      <c r="AA846" s="70"/>
      <c r="AB846" s="70"/>
      <c r="AC846" s="70"/>
      <c r="AD846" s="70"/>
      <c r="AE846" s="69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8">
        <v>120</v>
      </c>
      <c r="AQ846" s="55">
        <f>VLOOKUP(E846,'[1]LopHocPhan'!C$2:F$1412,4,FALSE)</f>
        <v>120</v>
      </c>
      <c r="AR846" s="56">
        <f t="shared" si="68"/>
        <v>0</v>
      </c>
      <c r="AS846" s="55"/>
      <c r="AT846" s="55"/>
      <c r="AU846" s="55">
        <f t="shared" si="69"/>
        <v>120</v>
      </c>
      <c r="AV846" s="71" t="s">
        <v>157</v>
      </c>
      <c r="AW846" s="55">
        <v>1</v>
      </c>
      <c r="AX846" s="55" t="s">
        <v>406</v>
      </c>
      <c r="AY846" s="72"/>
      <c r="AZ846" s="72" t="s">
        <v>988</v>
      </c>
      <c r="BA846" s="46" t="s">
        <v>115</v>
      </c>
      <c r="BB846" s="70" t="s">
        <v>318</v>
      </c>
      <c r="BC846" s="70"/>
      <c r="BD846" s="70"/>
      <c r="BE846" s="70"/>
      <c r="BF846" s="70"/>
      <c r="BG846" s="70"/>
      <c r="BH846" s="70"/>
      <c r="BI846" s="70"/>
      <c r="BJ846" s="70"/>
      <c r="BK846" s="72" t="s">
        <v>73</v>
      </c>
      <c r="BL846" s="72" t="s">
        <v>87</v>
      </c>
      <c r="BM846" s="49">
        <v>33</v>
      </c>
      <c r="BN846" s="60"/>
      <c r="BO846" s="61">
        <v>48</v>
      </c>
      <c r="BP846" s="61"/>
      <c r="BQ846" s="79"/>
      <c r="BR846" s="62"/>
      <c r="BS846" s="74"/>
      <c r="BT846" s="72" t="s">
        <v>105</v>
      </c>
      <c r="BV846" s="38"/>
    </row>
    <row r="847" spans="1:74" ht="25.5" customHeight="1">
      <c r="A847" s="46">
        <v>30</v>
      </c>
      <c r="B847" s="46">
        <v>886</v>
      </c>
      <c r="C847" s="68" t="s">
        <v>977</v>
      </c>
      <c r="D847" s="49">
        <v>3</v>
      </c>
      <c r="E847" s="49" t="str">
        <f t="shared" si="70"/>
        <v>1370AMAT0111</v>
      </c>
      <c r="F847" s="104" t="s">
        <v>989</v>
      </c>
      <c r="G847" s="49" t="s">
        <v>978</v>
      </c>
      <c r="H847" s="77" t="s">
        <v>111</v>
      </c>
      <c r="I847" s="69" t="s">
        <v>152</v>
      </c>
      <c r="J847" s="53"/>
      <c r="K847" s="53"/>
      <c r="L847" s="46"/>
      <c r="M847" s="69"/>
      <c r="N847" s="46">
        <v>1</v>
      </c>
      <c r="O847" s="46"/>
      <c r="P847" s="70"/>
      <c r="Q847" s="70"/>
      <c r="R847" s="70"/>
      <c r="S847" s="70"/>
      <c r="T847" s="70"/>
      <c r="U847" s="70"/>
      <c r="V847" s="70"/>
      <c r="W847" s="70">
        <v>1</v>
      </c>
      <c r="X847" s="70"/>
      <c r="Y847" s="70"/>
      <c r="Z847" s="70"/>
      <c r="AA847" s="70">
        <v>1</v>
      </c>
      <c r="AB847" s="70"/>
      <c r="AC847" s="70"/>
      <c r="AD847" s="70"/>
      <c r="AE847" s="69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8">
        <v>110</v>
      </c>
      <c r="AQ847" s="55">
        <f>VLOOKUP(E847,'[1]LopHocPhan'!C$2:F$1412,4,FALSE)</f>
        <v>110</v>
      </c>
      <c r="AR847" s="56">
        <f t="shared" si="68"/>
        <v>0</v>
      </c>
      <c r="AS847" s="55"/>
      <c r="AT847" s="55"/>
      <c r="AU847" s="55">
        <f t="shared" si="69"/>
        <v>110</v>
      </c>
      <c r="AV847" s="71" t="s">
        <v>188</v>
      </c>
      <c r="AW847" s="55">
        <v>1</v>
      </c>
      <c r="AX847" s="55" t="s">
        <v>791</v>
      </c>
      <c r="AY847" s="72"/>
      <c r="AZ847" s="58" t="s">
        <v>990</v>
      </c>
      <c r="BA847" s="70"/>
      <c r="BB847" s="70"/>
      <c r="BC847" s="70"/>
      <c r="BD847" s="70"/>
      <c r="BE847" s="70"/>
      <c r="BF847" s="70"/>
      <c r="BG847" s="70"/>
      <c r="BH847" s="70"/>
      <c r="BI847" s="46" t="s">
        <v>115</v>
      </c>
      <c r="BJ847" s="70" t="s">
        <v>116</v>
      </c>
      <c r="BK847" s="72" t="s">
        <v>73</v>
      </c>
      <c r="BL847" s="72" t="s">
        <v>74</v>
      </c>
      <c r="BM847" s="49">
        <v>33</v>
      </c>
      <c r="BN847" s="60"/>
      <c r="BO847" s="61">
        <v>48</v>
      </c>
      <c r="BP847" s="61"/>
      <c r="BQ847" s="79"/>
      <c r="BR847" s="62"/>
      <c r="BS847" s="74"/>
      <c r="BT847" s="72" t="s">
        <v>105</v>
      </c>
      <c r="BV847" s="38"/>
    </row>
    <row r="848" spans="1:74" ht="25.5" customHeight="1">
      <c r="A848" s="46">
        <v>31</v>
      </c>
      <c r="B848" s="46">
        <v>887</v>
      </c>
      <c r="C848" s="68" t="s">
        <v>977</v>
      </c>
      <c r="D848" s="49">
        <v>3</v>
      </c>
      <c r="E848" s="49" t="str">
        <f t="shared" si="70"/>
        <v>1371AMAT0111</v>
      </c>
      <c r="F848" s="104" t="s">
        <v>991</v>
      </c>
      <c r="G848" s="49" t="s">
        <v>978</v>
      </c>
      <c r="H848" s="77" t="s">
        <v>111</v>
      </c>
      <c r="I848" s="69" t="s">
        <v>152</v>
      </c>
      <c r="J848" s="53"/>
      <c r="K848" s="53"/>
      <c r="L848" s="46"/>
      <c r="M848" s="69"/>
      <c r="N848" s="46">
        <v>1</v>
      </c>
      <c r="O848" s="46"/>
      <c r="P848" s="70"/>
      <c r="Q848" s="70"/>
      <c r="R848" s="70"/>
      <c r="S848" s="70"/>
      <c r="T848" s="70"/>
      <c r="U848" s="70"/>
      <c r="V848" s="70"/>
      <c r="W848" s="70">
        <v>1</v>
      </c>
      <c r="X848" s="70"/>
      <c r="Y848" s="70"/>
      <c r="Z848" s="70"/>
      <c r="AA848" s="70">
        <v>1</v>
      </c>
      <c r="AB848" s="70"/>
      <c r="AC848" s="70"/>
      <c r="AD848" s="70"/>
      <c r="AE848" s="69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8">
        <v>110</v>
      </c>
      <c r="AQ848" s="55">
        <f>VLOOKUP(E848,'[1]LopHocPhan'!C$2:F$1412,4,FALSE)</f>
        <v>92</v>
      </c>
      <c r="AR848" s="56">
        <f t="shared" si="68"/>
        <v>18</v>
      </c>
      <c r="AS848" s="55"/>
      <c r="AT848" s="55">
        <v>1</v>
      </c>
      <c r="AU848" s="55">
        <f t="shared" si="69"/>
        <v>92</v>
      </c>
      <c r="AV848" s="71" t="s">
        <v>188</v>
      </c>
      <c r="AW848" s="55">
        <v>1</v>
      </c>
      <c r="AX848" s="55" t="s">
        <v>402</v>
      </c>
      <c r="AY848" s="72"/>
      <c r="AZ848" s="72"/>
      <c r="BA848" s="70"/>
      <c r="BB848" s="70"/>
      <c r="BC848" s="70"/>
      <c r="BD848" s="70"/>
      <c r="BE848" s="70"/>
      <c r="BF848" s="70"/>
      <c r="BG848" s="70"/>
      <c r="BH848" s="70"/>
      <c r="BI848" s="46" t="s">
        <v>115</v>
      </c>
      <c r="BJ848" s="70" t="s">
        <v>287</v>
      </c>
      <c r="BK848" s="72" t="s">
        <v>73</v>
      </c>
      <c r="BL848" s="72" t="s">
        <v>74</v>
      </c>
      <c r="BM848" s="49">
        <v>33</v>
      </c>
      <c r="BN848" s="60"/>
      <c r="BO848" s="61">
        <v>48</v>
      </c>
      <c r="BP848" s="61"/>
      <c r="BQ848" s="79"/>
      <c r="BR848" s="62"/>
      <c r="BS848" s="74"/>
      <c r="BT848" s="72" t="s">
        <v>105</v>
      </c>
      <c r="BV848" s="38"/>
    </row>
    <row r="849" spans="1:74" ht="25.5" customHeight="1">
      <c r="A849" s="46">
        <v>32</v>
      </c>
      <c r="B849" s="46">
        <v>902</v>
      </c>
      <c r="C849" s="81" t="s">
        <v>977</v>
      </c>
      <c r="D849" s="70">
        <v>3</v>
      </c>
      <c r="E849" s="49" t="str">
        <f t="shared" si="70"/>
        <v>1372AMAT0111</v>
      </c>
      <c r="F849" s="104" t="s">
        <v>992</v>
      </c>
      <c r="G849" s="70" t="s">
        <v>978</v>
      </c>
      <c r="H849" s="77" t="s">
        <v>111</v>
      </c>
      <c r="I849" s="69" t="s">
        <v>918</v>
      </c>
      <c r="J849" s="53"/>
      <c r="K849" s="53"/>
      <c r="L849" s="46"/>
      <c r="M849" s="69"/>
      <c r="N849" s="46">
        <v>1</v>
      </c>
      <c r="O849" s="46"/>
      <c r="P849" s="70"/>
      <c r="Q849" s="70"/>
      <c r="R849" s="70"/>
      <c r="S849" s="70"/>
      <c r="T849" s="70"/>
      <c r="U849" s="70">
        <v>1</v>
      </c>
      <c r="V849" s="70">
        <v>1</v>
      </c>
      <c r="W849" s="70"/>
      <c r="X849" s="70"/>
      <c r="Y849" s="70"/>
      <c r="Z849" s="70"/>
      <c r="AA849" s="70"/>
      <c r="AB849" s="70"/>
      <c r="AC849" s="70"/>
      <c r="AD849" s="70"/>
      <c r="AE849" s="69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8">
        <v>120</v>
      </c>
      <c r="AQ849" s="55">
        <f>VLOOKUP(E849,'[1]LopHocPhan'!C$2:F$1412,4,FALSE)</f>
        <v>119</v>
      </c>
      <c r="AR849" s="56">
        <f t="shared" si="68"/>
        <v>1</v>
      </c>
      <c r="AS849" s="55"/>
      <c r="AT849" s="55"/>
      <c r="AU849" s="55">
        <f t="shared" si="69"/>
        <v>119</v>
      </c>
      <c r="AV849" s="71" t="s">
        <v>102</v>
      </c>
      <c r="AW849" s="55">
        <v>1</v>
      </c>
      <c r="AX849" s="55" t="s">
        <v>148</v>
      </c>
      <c r="AY849" s="72"/>
      <c r="AZ849" s="72" t="s">
        <v>149</v>
      </c>
      <c r="BA849" s="70"/>
      <c r="BB849" s="70"/>
      <c r="BC849" s="70"/>
      <c r="BD849" s="70"/>
      <c r="BE849" s="46" t="s">
        <v>115</v>
      </c>
      <c r="BF849" s="70" t="s">
        <v>99</v>
      </c>
      <c r="BG849" s="70"/>
      <c r="BH849" s="70"/>
      <c r="BI849" s="70"/>
      <c r="BJ849" s="70"/>
      <c r="BK849" s="72" t="s">
        <v>73</v>
      </c>
      <c r="BL849" s="72" t="s">
        <v>74</v>
      </c>
      <c r="BM849" s="49">
        <v>33</v>
      </c>
      <c r="BN849" s="60"/>
      <c r="BO849" s="61">
        <v>48</v>
      </c>
      <c r="BP849" s="61"/>
      <c r="BQ849" s="79"/>
      <c r="BR849" s="62"/>
      <c r="BS849" s="74"/>
      <c r="BT849" s="72" t="s">
        <v>105</v>
      </c>
      <c r="BV849" s="38"/>
    </row>
    <row r="850" spans="1:74" ht="25.5" customHeight="1">
      <c r="A850" s="46">
        <v>33</v>
      </c>
      <c r="B850" s="46">
        <v>903</v>
      </c>
      <c r="C850" s="81" t="s">
        <v>977</v>
      </c>
      <c r="D850" s="70">
        <v>3</v>
      </c>
      <c r="E850" s="49" t="str">
        <f t="shared" si="70"/>
        <v>1373AMAT0111</v>
      </c>
      <c r="F850" s="104" t="s">
        <v>993</v>
      </c>
      <c r="G850" s="70" t="s">
        <v>978</v>
      </c>
      <c r="H850" s="77" t="s">
        <v>111</v>
      </c>
      <c r="I850" s="69" t="s">
        <v>918</v>
      </c>
      <c r="J850" s="53"/>
      <c r="K850" s="53"/>
      <c r="L850" s="46"/>
      <c r="M850" s="69"/>
      <c r="N850" s="46">
        <v>1</v>
      </c>
      <c r="O850" s="46"/>
      <c r="P850" s="70"/>
      <c r="Q850" s="70"/>
      <c r="R850" s="70"/>
      <c r="S850" s="70"/>
      <c r="T850" s="70"/>
      <c r="U850" s="70">
        <v>1</v>
      </c>
      <c r="V850" s="70">
        <v>1</v>
      </c>
      <c r="W850" s="70"/>
      <c r="X850" s="70"/>
      <c r="Y850" s="70"/>
      <c r="Z850" s="70"/>
      <c r="AA850" s="70"/>
      <c r="AB850" s="70"/>
      <c r="AC850" s="70"/>
      <c r="AD850" s="70"/>
      <c r="AE850" s="69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8">
        <v>120</v>
      </c>
      <c r="AQ850" s="55">
        <f>VLOOKUP(E850,'[1]LopHocPhan'!C$2:F$1412,4,FALSE)</f>
        <v>120</v>
      </c>
      <c r="AR850" s="56">
        <f t="shared" si="68"/>
        <v>0</v>
      </c>
      <c r="AS850" s="55"/>
      <c r="AT850" s="55"/>
      <c r="AU850" s="55">
        <f t="shared" si="69"/>
        <v>120</v>
      </c>
      <c r="AV850" s="71" t="s">
        <v>102</v>
      </c>
      <c r="AW850" s="55">
        <v>1</v>
      </c>
      <c r="AX850" s="55" t="s">
        <v>150</v>
      </c>
      <c r="AY850" s="72"/>
      <c r="AZ850" s="72" t="s">
        <v>455</v>
      </c>
      <c r="BA850" s="70"/>
      <c r="BB850" s="70"/>
      <c r="BC850" s="70"/>
      <c r="BD850" s="70"/>
      <c r="BE850" s="46" t="s">
        <v>115</v>
      </c>
      <c r="BF850" s="70" t="s">
        <v>104</v>
      </c>
      <c r="BG850" s="70"/>
      <c r="BH850" s="70"/>
      <c r="BI850" s="70"/>
      <c r="BJ850" s="70"/>
      <c r="BK850" s="72" t="s">
        <v>73</v>
      </c>
      <c r="BL850" s="72" t="s">
        <v>74</v>
      </c>
      <c r="BM850" s="49">
        <v>33</v>
      </c>
      <c r="BN850" s="60"/>
      <c r="BO850" s="61">
        <v>48</v>
      </c>
      <c r="BP850" s="61"/>
      <c r="BQ850" s="79"/>
      <c r="BR850" s="62"/>
      <c r="BS850" s="74"/>
      <c r="BT850" s="72" t="s">
        <v>105</v>
      </c>
      <c r="BV850" s="38"/>
    </row>
    <row r="851" spans="1:74" ht="25.5" customHeight="1">
      <c r="A851" s="46">
        <v>34</v>
      </c>
      <c r="B851" s="46">
        <v>927</v>
      </c>
      <c r="C851" s="81" t="s">
        <v>994</v>
      </c>
      <c r="D851" s="70">
        <v>3</v>
      </c>
      <c r="E851" s="49" t="str">
        <f t="shared" si="70"/>
        <v>1374AMAT0111</v>
      </c>
      <c r="F851" s="104" t="s">
        <v>995</v>
      </c>
      <c r="G851" s="70" t="s">
        <v>978</v>
      </c>
      <c r="H851" s="77" t="s">
        <v>111</v>
      </c>
      <c r="I851" s="69" t="s">
        <v>920</v>
      </c>
      <c r="J851" s="53"/>
      <c r="K851" s="53"/>
      <c r="L851" s="46"/>
      <c r="M851" s="69"/>
      <c r="N851" s="46">
        <v>1</v>
      </c>
      <c r="O851" s="46"/>
      <c r="P851" s="70"/>
      <c r="Q851" s="70"/>
      <c r="R851" s="70"/>
      <c r="S851" s="70"/>
      <c r="T851" s="70"/>
      <c r="U851" s="70">
        <v>1</v>
      </c>
      <c r="V851" s="70">
        <v>1</v>
      </c>
      <c r="W851" s="70"/>
      <c r="X851" s="70"/>
      <c r="Y851" s="70"/>
      <c r="Z851" s="70"/>
      <c r="AA851" s="70"/>
      <c r="AB851" s="70"/>
      <c r="AC851" s="70"/>
      <c r="AD851" s="70"/>
      <c r="AE851" s="69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8">
        <v>110</v>
      </c>
      <c r="AQ851" s="55">
        <f>VLOOKUP(E851,'[1]LopHocPhan'!C$2:F$1412,4,FALSE)</f>
        <v>110</v>
      </c>
      <c r="AR851" s="56">
        <f t="shared" si="68"/>
        <v>0</v>
      </c>
      <c r="AS851" s="55"/>
      <c r="AT851" s="55"/>
      <c r="AU851" s="55">
        <f t="shared" si="69"/>
        <v>110</v>
      </c>
      <c r="AV851" s="71" t="s">
        <v>91</v>
      </c>
      <c r="AW851" s="55">
        <v>3</v>
      </c>
      <c r="AX851" s="55" t="s">
        <v>914</v>
      </c>
      <c r="AY851" s="72"/>
      <c r="AZ851" s="58" t="s">
        <v>915</v>
      </c>
      <c r="BA851" s="70"/>
      <c r="BB851" s="70"/>
      <c r="BC851" s="70"/>
      <c r="BD851" s="70"/>
      <c r="BE851" s="70"/>
      <c r="BF851" s="70"/>
      <c r="BG851" s="70"/>
      <c r="BH851" s="70"/>
      <c r="BI851" s="46" t="s">
        <v>119</v>
      </c>
      <c r="BJ851" s="70" t="s">
        <v>116</v>
      </c>
      <c r="BK851" s="72" t="s">
        <v>73</v>
      </c>
      <c r="BL851" s="72" t="s">
        <v>74</v>
      </c>
      <c r="BM851" s="49">
        <v>33</v>
      </c>
      <c r="BN851" s="60" t="s">
        <v>117</v>
      </c>
      <c r="BO851" s="61">
        <v>48</v>
      </c>
      <c r="BP851" s="61"/>
      <c r="BQ851" s="79"/>
      <c r="BR851" s="62"/>
      <c r="BS851" s="74"/>
      <c r="BT851" s="72" t="s">
        <v>105</v>
      </c>
      <c r="BV851" s="38"/>
    </row>
    <row r="852" spans="1:74" ht="25.5" customHeight="1">
      <c r="A852" s="46">
        <v>35</v>
      </c>
      <c r="B852" s="46">
        <v>928</v>
      </c>
      <c r="C852" s="81" t="s">
        <v>994</v>
      </c>
      <c r="D852" s="70">
        <v>3</v>
      </c>
      <c r="E852" s="49" t="str">
        <f t="shared" si="70"/>
        <v>1375AMAT0111</v>
      </c>
      <c r="F852" s="104" t="s">
        <v>996</v>
      </c>
      <c r="G852" s="70" t="s">
        <v>978</v>
      </c>
      <c r="H852" s="77" t="s">
        <v>111</v>
      </c>
      <c r="I852" s="69" t="s">
        <v>920</v>
      </c>
      <c r="J852" s="53"/>
      <c r="K852" s="53"/>
      <c r="L852" s="46"/>
      <c r="M852" s="69"/>
      <c r="N852" s="46">
        <v>1</v>
      </c>
      <c r="O852" s="46"/>
      <c r="P852" s="70"/>
      <c r="Q852" s="70"/>
      <c r="R852" s="70"/>
      <c r="S852" s="70"/>
      <c r="T852" s="70"/>
      <c r="U852" s="70">
        <v>1</v>
      </c>
      <c r="V852" s="70">
        <v>1</v>
      </c>
      <c r="W852" s="70"/>
      <c r="X852" s="70"/>
      <c r="Y852" s="70"/>
      <c r="Z852" s="70"/>
      <c r="AA852" s="70"/>
      <c r="AB852" s="70"/>
      <c r="AC852" s="70"/>
      <c r="AD852" s="70"/>
      <c r="AE852" s="69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8">
        <v>110</v>
      </c>
      <c r="AQ852" s="55">
        <f>VLOOKUP(E852,'[1]LopHocPhan'!C$2:F$1412,4,FALSE)</f>
        <v>110</v>
      </c>
      <c r="AR852" s="56">
        <f t="shared" si="68"/>
        <v>0</v>
      </c>
      <c r="AS852" s="55"/>
      <c r="AT852" s="55"/>
      <c r="AU852" s="55">
        <f t="shared" si="69"/>
        <v>110</v>
      </c>
      <c r="AV852" s="71" t="s">
        <v>91</v>
      </c>
      <c r="AW852" s="55">
        <v>3</v>
      </c>
      <c r="AX852" s="55" t="s">
        <v>863</v>
      </c>
      <c r="AY852" s="72"/>
      <c r="AZ852" s="58" t="s">
        <v>864</v>
      </c>
      <c r="BA852" s="70"/>
      <c r="BB852" s="70"/>
      <c r="BC852" s="70"/>
      <c r="BD852" s="70"/>
      <c r="BE852" s="70"/>
      <c r="BF852" s="70"/>
      <c r="BG852" s="70"/>
      <c r="BH852" s="70"/>
      <c r="BI852" s="46" t="s">
        <v>119</v>
      </c>
      <c r="BJ852" s="70" t="s">
        <v>318</v>
      </c>
      <c r="BK852" s="72" t="s">
        <v>73</v>
      </c>
      <c r="BL852" s="72" t="s">
        <v>74</v>
      </c>
      <c r="BM852" s="49">
        <v>33</v>
      </c>
      <c r="BN852" s="60" t="s">
        <v>117</v>
      </c>
      <c r="BO852" s="61">
        <v>48</v>
      </c>
      <c r="BP852" s="61"/>
      <c r="BQ852" s="79"/>
      <c r="BR852" s="62"/>
      <c r="BS852" s="74"/>
      <c r="BT852" s="72" t="s">
        <v>105</v>
      </c>
      <c r="BV852" s="38"/>
    </row>
    <row r="853" spans="1:74" ht="25.5" customHeight="1">
      <c r="A853" s="46">
        <v>36</v>
      </c>
      <c r="B853" s="46">
        <v>929</v>
      </c>
      <c r="C853" s="81" t="s">
        <v>994</v>
      </c>
      <c r="D853" s="70">
        <v>3</v>
      </c>
      <c r="E853" s="49" t="str">
        <f t="shared" si="70"/>
        <v>1376AMAT0111</v>
      </c>
      <c r="F853" s="104" t="s">
        <v>997</v>
      </c>
      <c r="G853" s="70" t="s">
        <v>978</v>
      </c>
      <c r="H853" s="77" t="s">
        <v>111</v>
      </c>
      <c r="I853" s="69" t="s">
        <v>920</v>
      </c>
      <c r="J853" s="53"/>
      <c r="K853" s="53"/>
      <c r="L853" s="46"/>
      <c r="M853" s="69"/>
      <c r="N853" s="46">
        <v>1</v>
      </c>
      <c r="O853" s="46"/>
      <c r="P853" s="70"/>
      <c r="Q853" s="70"/>
      <c r="R853" s="70"/>
      <c r="S853" s="70"/>
      <c r="T853" s="70"/>
      <c r="U853" s="70">
        <v>1</v>
      </c>
      <c r="V853" s="70">
        <v>1</v>
      </c>
      <c r="W853" s="70"/>
      <c r="X853" s="70"/>
      <c r="Y853" s="70"/>
      <c r="Z853" s="70"/>
      <c r="AA853" s="70"/>
      <c r="AB853" s="70"/>
      <c r="AC853" s="70"/>
      <c r="AD853" s="70"/>
      <c r="AE853" s="69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8">
        <v>110</v>
      </c>
      <c r="AQ853" s="55">
        <f>VLOOKUP(E853,'[1]LopHocPhan'!C$2:F$1412,4,FALSE)</f>
        <v>110</v>
      </c>
      <c r="AR853" s="56">
        <f t="shared" si="68"/>
        <v>0</v>
      </c>
      <c r="AS853" s="55"/>
      <c r="AT853" s="55"/>
      <c r="AU853" s="55">
        <f t="shared" si="69"/>
        <v>110</v>
      </c>
      <c r="AV853" s="71" t="s">
        <v>91</v>
      </c>
      <c r="AW853" s="55">
        <v>3</v>
      </c>
      <c r="AX853" s="55" t="s">
        <v>866</v>
      </c>
      <c r="AY853" s="72"/>
      <c r="AZ853" s="58" t="s">
        <v>867</v>
      </c>
      <c r="BA853" s="70"/>
      <c r="BB853" s="70"/>
      <c r="BC853" s="70"/>
      <c r="BD853" s="70"/>
      <c r="BE853" s="70"/>
      <c r="BF853" s="70"/>
      <c r="BG853" s="70"/>
      <c r="BH853" s="70"/>
      <c r="BI853" s="46" t="s">
        <v>119</v>
      </c>
      <c r="BJ853" s="70" t="s">
        <v>131</v>
      </c>
      <c r="BK853" s="72" t="s">
        <v>73</v>
      </c>
      <c r="BL853" s="72" t="s">
        <v>74</v>
      </c>
      <c r="BM853" s="49">
        <v>33</v>
      </c>
      <c r="BN853" s="60" t="s">
        <v>117</v>
      </c>
      <c r="BO853" s="61">
        <v>48</v>
      </c>
      <c r="BP853" s="61"/>
      <c r="BQ853" s="79"/>
      <c r="BR853" s="62"/>
      <c r="BS853" s="74"/>
      <c r="BT853" s="72" t="s">
        <v>105</v>
      </c>
      <c r="BV853" s="38"/>
    </row>
    <row r="854" spans="1:74" ht="25.5" customHeight="1">
      <c r="A854" s="46">
        <v>37</v>
      </c>
      <c r="B854" s="46">
        <v>951</v>
      </c>
      <c r="C854" s="68" t="s">
        <v>994</v>
      </c>
      <c r="D854" s="49">
        <v>3</v>
      </c>
      <c r="E854" s="49" t="str">
        <f t="shared" si="70"/>
        <v>1377AMAT0111</v>
      </c>
      <c r="F854" s="104" t="s">
        <v>998</v>
      </c>
      <c r="G854" s="49" t="s">
        <v>978</v>
      </c>
      <c r="H854" s="77" t="s">
        <v>111</v>
      </c>
      <c r="I854" s="69" t="s">
        <v>159</v>
      </c>
      <c r="J854" s="53"/>
      <c r="K854" s="53"/>
      <c r="L854" s="46"/>
      <c r="M854" s="69"/>
      <c r="N854" s="46">
        <v>1</v>
      </c>
      <c r="O854" s="46"/>
      <c r="P854" s="70"/>
      <c r="Q854" s="70"/>
      <c r="R854" s="70"/>
      <c r="S854" s="70"/>
      <c r="T854" s="70"/>
      <c r="U854" s="70"/>
      <c r="V854" s="70"/>
      <c r="W854" s="70"/>
      <c r="X854" s="70">
        <v>1</v>
      </c>
      <c r="Y854" s="70"/>
      <c r="Z854" s="70"/>
      <c r="AA854" s="70"/>
      <c r="AB854" s="70"/>
      <c r="AC854" s="70"/>
      <c r="AD854" s="70"/>
      <c r="AE854" s="69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8">
        <v>110</v>
      </c>
      <c r="AQ854" s="55">
        <f>VLOOKUP(E854,'[1]LopHocPhan'!C$2:F$1412,4,FALSE)</f>
        <v>110</v>
      </c>
      <c r="AR854" s="56">
        <f t="shared" si="68"/>
        <v>0</v>
      </c>
      <c r="AS854" s="55"/>
      <c r="AT854" s="55"/>
      <c r="AU854" s="55">
        <f t="shared" si="69"/>
        <v>110</v>
      </c>
      <c r="AV854" s="71" t="s">
        <v>153</v>
      </c>
      <c r="AW854" s="55">
        <v>3</v>
      </c>
      <c r="AX854" s="55" t="s">
        <v>999</v>
      </c>
      <c r="AY854" s="58"/>
      <c r="AZ854" s="58" t="s">
        <v>264</v>
      </c>
      <c r="BA854" s="70"/>
      <c r="BB854" s="70"/>
      <c r="BC854" s="46" t="s">
        <v>119</v>
      </c>
      <c r="BD854" s="70" t="s">
        <v>287</v>
      </c>
      <c r="BE854" s="70"/>
      <c r="BF854" s="70"/>
      <c r="BG854" s="70"/>
      <c r="BH854" s="70"/>
      <c r="BI854" s="70"/>
      <c r="BJ854" s="70"/>
      <c r="BK854" s="72" t="s">
        <v>73</v>
      </c>
      <c r="BL854" s="58" t="s">
        <v>87</v>
      </c>
      <c r="BM854" s="49">
        <v>33</v>
      </c>
      <c r="BN854" s="60"/>
      <c r="BO854" s="61">
        <v>48</v>
      </c>
      <c r="BP854" s="61"/>
      <c r="BQ854" s="79"/>
      <c r="BR854" s="62"/>
      <c r="BS854" s="74"/>
      <c r="BT854" s="72" t="s">
        <v>105</v>
      </c>
      <c r="BV854" s="38"/>
    </row>
    <row r="855" spans="1:74" ht="25.5" customHeight="1">
      <c r="A855" s="46">
        <v>38</v>
      </c>
      <c r="B855" s="46">
        <v>952</v>
      </c>
      <c r="C855" s="68" t="s">
        <v>994</v>
      </c>
      <c r="D855" s="49">
        <v>3</v>
      </c>
      <c r="E855" s="49" t="str">
        <f t="shared" si="70"/>
        <v>1378AMAT0111</v>
      </c>
      <c r="F855" s="104" t="s">
        <v>1000</v>
      </c>
      <c r="G855" s="49" t="s">
        <v>978</v>
      </c>
      <c r="H855" s="77" t="s">
        <v>111</v>
      </c>
      <c r="I855" s="69" t="s">
        <v>159</v>
      </c>
      <c r="J855" s="53"/>
      <c r="K855" s="53"/>
      <c r="L855" s="46"/>
      <c r="M855" s="69"/>
      <c r="N855" s="46">
        <v>1</v>
      </c>
      <c r="O855" s="46"/>
      <c r="P855" s="70"/>
      <c r="Q855" s="70"/>
      <c r="R855" s="70"/>
      <c r="S855" s="70"/>
      <c r="T855" s="70"/>
      <c r="U855" s="70"/>
      <c r="V855" s="70"/>
      <c r="W855" s="70"/>
      <c r="X855" s="70">
        <v>1</v>
      </c>
      <c r="Y855" s="70"/>
      <c r="Z855" s="70"/>
      <c r="AA855" s="70"/>
      <c r="AB855" s="70"/>
      <c r="AC855" s="70"/>
      <c r="AD855" s="70"/>
      <c r="AE855" s="69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8">
        <v>110</v>
      </c>
      <c r="AQ855" s="55">
        <f>VLOOKUP(E855,'[1]LopHocPhan'!C$2:F$1412,4,FALSE)</f>
        <v>110</v>
      </c>
      <c r="AR855" s="56">
        <f t="shared" si="68"/>
        <v>0</v>
      </c>
      <c r="AS855" s="55"/>
      <c r="AT855" s="55"/>
      <c r="AU855" s="55">
        <f t="shared" si="69"/>
        <v>110</v>
      </c>
      <c r="AV855" s="71" t="s">
        <v>153</v>
      </c>
      <c r="AW855" s="55">
        <v>3</v>
      </c>
      <c r="AX855" s="55" t="s">
        <v>148</v>
      </c>
      <c r="AY855" s="58"/>
      <c r="AZ855" s="58" t="s">
        <v>532</v>
      </c>
      <c r="BA855" s="70"/>
      <c r="BB855" s="70"/>
      <c r="BC855" s="46" t="s">
        <v>119</v>
      </c>
      <c r="BD855" s="70" t="s">
        <v>318</v>
      </c>
      <c r="BE855" s="70"/>
      <c r="BF855" s="70"/>
      <c r="BG855" s="70"/>
      <c r="BH855" s="70"/>
      <c r="BI855" s="70"/>
      <c r="BJ855" s="70"/>
      <c r="BK855" s="72" t="s">
        <v>73</v>
      </c>
      <c r="BL855" s="58" t="s">
        <v>87</v>
      </c>
      <c r="BM855" s="49">
        <v>33</v>
      </c>
      <c r="BN855" s="60"/>
      <c r="BO855" s="61">
        <v>48</v>
      </c>
      <c r="BP855" s="61"/>
      <c r="BQ855" s="79"/>
      <c r="BR855" s="62"/>
      <c r="BS855" s="74"/>
      <c r="BT855" s="72" t="s">
        <v>105</v>
      </c>
      <c r="BV855" s="38"/>
    </row>
    <row r="856" spans="1:74" ht="25.5" customHeight="1">
      <c r="A856" s="46">
        <v>39</v>
      </c>
      <c r="B856" s="46">
        <v>953</v>
      </c>
      <c r="C856" s="68" t="s">
        <v>994</v>
      </c>
      <c r="D856" s="49">
        <v>3</v>
      </c>
      <c r="E856" s="49" t="str">
        <f t="shared" si="70"/>
        <v>1379AMAT0111</v>
      </c>
      <c r="F856" s="104" t="s">
        <v>1001</v>
      </c>
      <c r="G856" s="49" t="s">
        <v>978</v>
      </c>
      <c r="H856" s="77" t="s">
        <v>111</v>
      </c>
      <c r="I856" s="69" t="s">
        <v>159</v>
      </c>
      <c r="J856" s="53"/>
      <c r="K856" s="53"/>
      <c r="L856" s="46"/>
      <c r="M856" s="69"/>
      <c r="N856" s="46">
        <v>1</v>
      </c>
      <c r="O856" s="46"/>
      <c r="P856" s="70"/>
      <c r="Q856" s="70"/>
      <c r="R856" s="70"/>
      <c r="S856" s="70"/>
      <c r="T856" s="70"/>
      <c r="U856" s="70"/>
      <c r="V856" s="70"/>
      <c r="W856" s="70"/>
      <c r="X856" s="70">
        <v>1</v>
      </c>
      <c r="Y856" s="70"/>
      <c r="Z856" s="70"/>
      <c r="AA856" s="70"/>
      <c r="AB856" s="70"/>
      <c r="AC856" s="70"/>
      <c r="AD856" s="70"/>
      <c r="AE856" s="69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8">
        <v>60</v>
      </c>
      <c r="AQ856" s="55">
        <f>VLOOKUP(E856,'[1]LopHocPhan'!C$2:F$1412,4,FALSE)</f>
        <v>60</v>
      </c>
      <c r="AR856" s="56">
        <f t="shared" si="68"/>
        <v>0</v>
      </c>
      <c r="AS856" s="55"/>
      <c r="AT856" s="55"/>
      <c r="AU856" s="55">
        <f t="shared" si="69"/>
        <v>60</v>
      </c>
      <c r="AV856" s="71" t="s">
        <v>153</v>
      </c>
      <c r="AW856" s="55">
        <v>3</v>
      </c>
      <c r="AX856" s="55" t="s">
        <v>125</v>
      </c>
      <c r="AY856" s="58"/>
      <c r="AZ856" s="72"/>
      <c r="BA856" s="70"/>
      <c r="BB856" s="70"/>
      <c r="BC856" s="46" t="s">
        <v>119</v>
      </c>
      <c r="BD856" s="70" t="s">
        <v>522</v>
      </c>
      <c r="BE856" s="70"/>
      <c r="BF856" s="70"/>
      <c r="BG856" s="70"/>
      <c r="BH856" s="70"/>
      <c r="BI856" s="70"/>
      <c r="BJ856" s="70"/>
      <c r="BK856" s="72" t="s">
        <v>73</v>
      </c>
      <c r="BL856" s="58" t="s">
        <v>87</v>
      </c>
      <c r="BM856" s="49">
        <v>33</v>
      </c>
      <c r="BN856" s="60"/>
      <c r="BO856" s="61">
        <v>48</v>
      </c>
      <c r="BP856" s="61"/>
      <c r="BQ856" s="79"/>
      <c r="BR856" s="62"/>
      <c r="BS856" s="74"/>
      <c r="BT856" s="72" t="s">
        <v>105</v>
      </c>
      <c r="BV856" s="38"/>
    </row>
    <row r="857" spans="1:72" ht="22.5" customHeight="1">
      <c r="A857" s="46">
        <v>1</v>
      </c>
      <c r="B857" s="46">
        <v>622</v>
      </c>
      <c r="C857" s="68" t="s">
        <v>1002</v>
      </c>
      <c r="D857" s="49">
        <v>3</v>
      </c>
      <c r="E857" s="49" t="str">
        <f t="shared" si="70"/>
        <v>1351AMAT0721</v>
      </c>
      <c r="F857" s="76">
        <v>1351</v>
      </c>
      <c r="G857" s="70" t="s">
        <v>1003</v>
      </c>
      <c r="H857" s="49" t="s">
        <v>111</v>
      </c>
      <c r="I857" s="69" t="s">
        <v>399</v>
      </c>
      <c r="J857" s="53"/>
      <c r="K857" s="53"/>
      <c r="L857" s="46"/>
      <c r="M857" s="69">
        <v>1</v>
      </c>
      <c r="N857" s="46"/>
      <c r="O857" s="46"/>
      <c r="P857" s="70"/>
      <c r="Q857" s="70"/>
      <c r="R857" s="70"/>
      <c r="S857" s="70"/>
      <c r="T857" s="70"/>
      <c r="U857" s="70">
        <v>1</v>
      </c>
      <c r="V857" s="70"/>
      <c r="W857" s="70"/>
      <c r="X857" s="70"/>
      <c r="Y857" s="70"/>
      <c r="Z857" s="70"/>
      <c r="AA857" s="70"/>
      <c r="AB857" s="70"/>
      <c r="AC857" s="70"/>
      <c r="AD857" s="70"/>
      <c r="AE857" s="69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>
        <v>125</v>
      </c>
      <c r="AQ857" s="55">
        <f>VLOOKUP(E857,'[1]LopHocPhan'!C$2:F$1412,4,FALSE)</f>
        <v>125</v>
      </c>
      <c r="AR857" s="56">
        <f t="shared" si="68"/>
        <v>0</v>
      </c>
      <c r="AS857" s="55"/>
      <c r="AT857" s="55"/>
      <c r="AU857" s="55">
        <f t="shared" si="69"/>
        <v>125</v>
      </c>
      <c r="AV857" s="71" t="s">
        <v>129</v>
      </c>
      <c r="AW857" s="55">
        <v>1</v>
      </c>
      <c r="AX857" s="93" t="s">
        <v>97</v>
      </c>
      <c r="AY857" s="72"/>
      <c r="AZ857" s="72" t="s">
        <v>875</v>
      </c>
      <c r="BA857" s="70"/>
      <c r="BB857" s="70"/>
      <c r="BC857" s="70"/>
      <c r="BD857" s="70"/>
      <c r="BE857" s="70"/>
      <c r="BF857" s="70"/>
      <c r="BG857" s="70"/>
      <c r="BH857" s="70"/>
      <c r="BI857" s="70" t="s">
        <v>115</v>
      </c>
      <c r="BJ857" s="70" t="s">
        <v>124</v>
      </c>
      <c r="BK857" s="72" t="s">
        <v>73</v>
      </c>
      <c r="BL857" s="72" t="s">
        <v>74</v>
      </c>
      <c r="BM857" s="49">
        <v>34</v>
      </c>
      <c r="BN857" s="60"/>
      <c r="BO857" s="36">
        <v>47</v>
      </c>
      <c r="BP857" s="61"/>
      <c r="BQ857" s="62"/>
      <c r="BR857" s="62"/>
      <c r="BS857" s="74"/>
      <c r="BT857" s="72" t="s">
        <v>105</v>
      </c>
    </row>
    <row r="858" spans="1:74" ht="22.5" customHeight="1">
      <c r="A858" s="46">
        <v>2</v>
      </c>
      <c r="B858" s="46">
        <v>1000</v>
      </c>
      <c r="C858" s="81" t="s">
        <v>1004</v>
      </c>
      <c r="D858" s="49">
        <v>2</v>
      </c>
      <c r="E858" s="49" t="str">
        <f t="shared" si="70"/>
        <v>1351FMAT0111</v>
      </c>
      <c r="F858" s="49">
        <v>1351</v>
      </c>
      <c r="G858" s="85" t="s">
        <v>1005</v>
      </c>
      <c r="H858" s="77" t="s">
        <v>66</v>
      </c>
      <c r="I858" s="69" t="s">
        <v>555</v>
      </c>
      <c r="J858" s="53"/>
      <c r="K858" s="53"/>
      <c r="L858" s="46"/>
      <c r="M858" s="69"/>
      <c r="N858" s="46"/>
      <c r="O858" s="46">
        <v>1</v>
      </c>
      <c r="P858" s="92">
        <v>1</v>
      </c>
      <c r="Q858" s="92"/>
      <c r="R858" s="69">
        <v>1</v>
      </c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69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8">
        <v>120</v>
      </c>
      <c r="AQ858" s="55">
        <f>VLOOKUP(E858,'[1]LopHocPhan'!C$2:F$1412,4,FALSE)</f>
        <v>3</v>
      </c>
      <c r="AR858" s="55"/>
      <c r="AS858" s="55"/>
      <c r="AT858" s="55"/>
      <c r="AU858" s="93">
        <f aca="true" t="shared" si="71" ref="AU858:AU885">AP858</f>
        <v>120</v>
      </c>
      <c r="AV858" s="94" t="s">
        <v>878</v>
      </c>
      <c r="AW858" s="55">
        <v>3</v>
      </c>
      <c r="AX858" s="93" t="s">
        <v>77</v>
      </c>
      <c r="AY858" s="72"/>
      <c r="AZ858" s="72" t="s">
        <v>103</v>
      </c>
      <c r="BA858" s="122" t="s">
        <v>119</v>
      </c>
      <c r="BB858" s="70" t="s">
        <v>130</v>
      </c>
      <c r="BC858" s="109"/>
      <c r="BD858" s="70"/>
      <c r="BE858" s="70"/>
      <c r="BF858" s="70"/>
      <c r="BG858" s="70"/>
      <c r="BH858" s="70"/>
      <c r="BI858" s="70" t="s">
        <v>93</v>
      </c>
      <c r="BJ858" s="70" t="s">
        <v>118</v>
      </c>
      <c r="BK858" s="72" t="s">
        <v>477</v>
      </c>
      <c r="BL858" s="72" t="s">
        <v>539</v>
      </c>
      <c r="BM858" s="49">
        <v>34</v>
      </c>
      <c r="BN858" s="60"/>
      <c r="BO858" s="61">
        <v>49</v>
      </c>
      <c r="BP858" s="61"/>
      <c r="BQ858" s="79"/>
      <c r="BR858" s="62"/>
      <c r="BS858" s="74"/>
      <c r="BT858" s="72" t="s">
        <v>328</v>
      </c>
      <c r="BV858" s="38"/>
    </row>
    <row r="859" spans="1:74" ht="22.5" customHeight="1">
      <c r="A859" s="46">
        <v>3</v>
      </c>
      <c r="B859" s="46">
        <v>1001</v>
      </c>
      <c r="C859" s="81" t="s">
        <v>1004</v>
      </c>
      <c r="D859" s="49">
        <v>2</v>
      </c>
      <c r="E859" s="49" t="str">
        <f t="shared" si="70"/>
        <v>1352FMAT0111</v>
      </c>
      <c r="F859" s="49">
        <v>1352</v>
      </c>
      <c r="G859" s="85" t="s">
        <v>1005</v>
      </c>
      <c r="H859" s="77" t="s">
        <v>66</v>
      </c>
      <c r="I859" s="69" t="s">
        <v>555</v>
      </c>
      <c r="J859" s="53"/>
      <c r="K859" s="53"/>
      <c r="L859" s="46"/>
      <c r="M859" s="69"/>
      <c r="N859" s="46"/>
      <c r="O859" s="46">
        <v>1</v>
      </c>
      <c r="P859" s="92">
        <v>1</v>
      </c>
      <c r="Q859" s="92"/>
      <c r="R859" s="69">
        <v>1</v>
      </c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69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8">
        <v>120</v>
      </c>
      <c r="AQ859" s="55">
        <f>VLOOKUP(E859,'[1]LopHocPhan'!C$2:F$1412,4,FALSE)</f>
        <v>0</v>
      </c>
      <c r="AR859" s="55"/>
      <c r="AS859" s="55"/>
      <c r="AT859" s="55"/>
      <c r="AU859" s="93">
        <f t="shared" si="71"/>
        <v>120</v>
      </c>
      <c r="AV859" s="94" t="s">
        <v>878</v>
      </c>
      <c r="AW859" s="55">
        <v>3</v>
      </c>
      <c r="AX859" s="93" t="s">
        <v>106</v>
      </c>
      <c r="AY859" s="72"/>
      <c r="AZ859" s="72" t="s">
        <v>107</v>
      </c>
      <c r="BA859" s="122" t="s">
        <v>119</v>
      </c>
      <c r="BB859" s="70" t="s">
        <v>134</v>
      </c>
      <c r="BC859" s="109"/>
      <c r="BD859" s="70"/>
      <c r="BE859" s="70"/>
      <c r="BF859" s="70"/>
      <c r="BG859" s="70"/>
      <c r="BH859" s="70"/>
      <c r="BI859" s="70" t="s">
        <v>93</v>
      </c>
      <c r="BJ859" s="70" t="s">
        <v>174</v>
      </c>
      <c r="BK859" s="72" t="s">
        <v>477</v>
      </c>
      <c r="BL859" s="72" t="s">
        <v>539</v>
      </c>
      <c r="BM859" s="49">
        <v>34</v>
      </c>
      <c r="BN859" s="60"/>
      <c r="BO859" s="61">
        <v>49</v>
      </c>
      <c r="BP859" s="61"/>
      <c r="BQ859" s="79"/>
      <c r="BR859" s="62"/>
      <c r="BS859" s="74"/>
      <c r="BT859" s="72" t="s">
        <v>328</v>
      </c>
      <c r="BV859" s="38"/>
    </row>
    <row r="860" spans="1:74" ht="22.5" customHeight="1">
      <c r="A860" s="46">
        <v>4</v>
      </c>
      <c r="B860" s="46">
        <v>1002</v>
      </c>
      <c r="C860" s="81" t="s">
        <v>1004</v>
      </c>
      <c r="D860" s="49">
        <v>2</v>
      </c>
      <c r="E860" s="49" t="str">
        <f t="shared" si="70"/>
        <v>1353FMAT0111</v>
      </c>
      <c r="F860" s="49">
        <v>1353</v>
      </c>
      <c r="G860" s="85" t="s">
        <v>1005</v>
      </c>
      <c r="H860" s="77" t="s">
        <v>66</v>
      </c>
      <c r="I860" s="69" t="s">
        <v>555</v>
      </c>
      <c r="J860" s="53"/>
      <c r="K860" s="53"/>
      <c r="L860" s="46"/>
      <c r="M860" s="69"/>
      <c r="N860" s="46"/>
      <c r="O860" s="46">
        <v>1</v>
      </c>
      <c r="P860" s="92">
        <v>1</v>
      </c>
      <c r="Q860" s="92"/>
      <c r="R860" s="69">
        <v>1</v>
      </c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69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8">
        <v>60</v>
      </c>
      <c r="AQ860" s="55">
        <f>VLOOKUP(E860,'[1]LopHocPhan'!C$2:F$1412,4,FALSE)</f>
        <v>0</v>
      </c>
      <c r="AR860" s="55"/>
      <c r="AS860" s="55"/>
      <c r="AT860" s="55"/>
      <c r="AU860" s="93">
        <f t="shared" si="71"/>
        <v>60</v>
      </c>
      <c r="AV860" s="94" t="s">
        <v>878</v>
      </c>
      <c r="AW860" s="55">
        <v>3</v>
      </c>
      <c r="AX860" s="93" t="s">
        <v>82</v>
      </c>
      <c r="AY860" s="72"/>
      <c r="AZ860" s="72"/>
      <c r="BA860" s="122" t="s">
        <v>119</v>
      </c>
      <c r="BB860" s="70" t="s">
        <v>464</v>
      </c>
      <c r="BC860" s="109"/>
      <c r="BD860" s="70"/>
      <c r="BE860" s="70"/>
      <c r="BF860" s="70"/>
      <c r="BG860" s="70"/>
      <c r="BH860" s="70"/>
      <c r="BI860" s="70" t="s">
        <v>93</v>
      </c>
      <c r="BJ860" s="70" t="s">
        <v>181</v>
      </c>
      <c r="BK860" s="72" t="s">
        <v>477</v>
      </c>
      <c r="BL860" s="72" t="s">
        <v>539</v>
      </c>
      <c r="BM860" s="49">
        <v>34</v>
      </c>
      <c r="BN860" s="60"/>
      <c r="BO860" s="61">
        <v>49</v>
      </c>
      <c r="BP860" s="61"/>
      <c r="BQ860" s="79"/>
      <c r="BR860" s="62"/>
      <c r="BS860" s="74"/>
      <c r="BT860" s="72" t="s">
        <v>328</v>
      </c>
      <c r="BV860" s="38"/>
    </row>
    <row r="861" spans="1:74" ht="22.5" customHeight="1">
      <c r="A861" s="46">
        <v>5</v>
      </c>
      <c r="B861" s="46">
        <v>1023</v>
      </c>
      <c r="C861" s="81" t="s">
        <v>1004</v>
      </c>
      <c r="D861" s="49">
        <v>2</v>
      </c>
      <c r="E861" s="49" t="str">
        <f t="shared" si="70"/>
        <v>1354FMAT0111</v>
      </c>
      <c r="F861" s="49">
        <v>1354</v>
      </c>
      <c r="G861" s="85" t="s">
        <v>1005</v>
      </c>
      <c r="H861" s="77" t="s">
        <v>66</v>
      </c>
      <c r="I861" s="69" t="s">
        <v>558</v>
      </c>
      <c r="J861" s="53"/>
      <c r="K861" s="53"/>
      <c r="L861" s="46"/>
      <c r="M861" s="69"/>
      <c r="N861" s="46"/>
      <c r="O861" s="46">
        <v>1</v>
      </c>
      <c r="P861" s="92"/>
      <c r="Q861" s="92"/>
      <c r="R861" s="69"/>
      <c r="S861" s="70">
        <v>1</v>
      </c>
      <c r="T861" s="70">
        <v>1</v>
      </c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70"/>
      <c r="AI861" s="70"/>
      <c r="AJ861" s="70"/>
      <c r="AK861" s="70"/>
      <c r="AL861" s="70"/>
      <c r="AM861" s="70"/>
      <c r="AN861" s="70"/>
      <c r="AO861" s="70"/>
      <c r="AP861" s="78">
        <v>110</v>
      </c>
      <c r="AQ861" s="55">
        <f>VLOOKUP(E861,'[1]LopHocPhan'!C$2:F$1412,4,FALSE)</f>
        <v>12</v>
      </c>
      <c r="AR861" s="55"/>
      <c r="AS861" s="55"/>
      <c r="AT861" s="55"/>
      <c r="AU861" s="93">
        <f t="shared" si="71"/>
        <v>110</v>
      </c>
      <c r="AV861" s="94" t="s">
        <v>136</v>
      </c>
      <c r="AW861" s="55">
        <v>3</v>
      </c>
      <c r="AX861" s="93" t="s">
        <v>534</v>
      </c>
      <c r="AY861" s="112"/>
      <c r="AZ861" s="58" t="s">
        <v>535</v>
      </c>
      <c r="BA861" s="122" t="s">
        <v>119</v>
      </c>
      <c r="BB861" s="55" t="s">
        <v>137</v>
      </c>
      <c r="BC861" s="109"/>
      <c r="BD861" s="55"/>
      <c r="BE861" s="109"/>
      <c r="BF861" s="55"/>
      <c r="BG861" s="109"/>
      <c r="BH861" s="55"/>
      <c r="BI861" s="70" t="s">
        <v>93</v>
      </c>
      <c r="BJ861" s="55" t="s">
        <v>72</v>
      </c>
      <c r="BK861" s="112" t="s">
        <v>332</v>
      </c>
      <c r="BL861" s="112" t="s">
        <v>633</v>
      </c>
      <c r="BM861" s="49">
        <v>34</v>
      </c>
      <c r="BN861" s="60"/>
      <c r="BO861" s="61">
        <v>49</v>
      </c>
      <c r="BP861" s="61"/>
      <c r="BQ861" s="79"/>
      <c r="BR861" s="62"/>
      <c r="BS861" s="74"/>
      <c r="BT861" s="112" t="s">
        <v>333</v>
      </c>
      <c r="BV861" s="38"/>
    </row>
    <row r="862" spans="1:74" ht="22.5" customHeight="1">
      <c r="A862" s="46">
        <v>6</v>
      </c>
      <c r="B862" s="46">
        <v>1024</v>
      </c>
      <c r="C862" s="81" t="s">
        <v>1004</v>
      </c>
      <c r="D862" s="49">
        <v>2</v>
      </c>
      <c r="E862" s="49" t="str">
        <f t="shared" si="70"/>
        <v>1355FMAT0111</v>
      </c>
      <c r="F862" s="49">
        <v>1355</v>
      </c>
      <c r="G862" s="85" t="s">
        <v>1005</v>
      </c>
      <c r="H862" s="77" t="s">
        <v>66</v>
      </c>
      <c r="I862" s="69" t="s">
        <v>558</v>
      </c>
      <c r="J862" s="53"/>
      <c r="K862" s="53"/>
      <c r="L862" s="46"/>
      <c r="M862" s="69"/>
      <c r="N862" s="46"/>
      <c r="O862" s="46">
        <v>1</v>
      </c>
      <c r="P862" s="92"/>
      <c r="Q862" s="92"/>
      <c r="R862" s="69"/>
      <c r="S862" s="70">
        <v>1</v>
      </c>
      <c r="T862" s="70">
        <v>1</v>
      </c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70"/>
      <c r="AI862" s="70"/>
      <c r="AJ862" s="70"/>
      <c r="AK862" s="70"/>
      <c r="AL862" s="70"/>
      <c r="AM862" s="70"/>
      <c r="AN862" s="70"/>
      <c r="AO862" s="70"/>
      <c r="AP862" s="78">
        <v>110</v>
      </c>
      <c r="AQ862" s="55">
        <f>VLOOKUP(E862,'[1]LopHocPhan'!C$2:F$1412,4,FALSE)</f>
        <v>0</v>
      </c>
      <c r="AR862" s="55"/>
      <c r="AS862" s="55"/>
      <c r="AT862" s="55"/>
      <c r="AU862" s="93">
        <f t="shared" si="71"/>
        <v>110</v>
      </c>
      <c r="AV862" s="94" t="s">
        <v>136</v>
      </c>
      <c r="AW862" s="55">
        <v>3</v>
      </c>
      <c r="AX862" s="93" t="s">
        <v>914</v>
      </c>
      <c r="AY862" s="112"/>
      <c r="AZ862" s="58" t="s">
        <v>915</v>
      </c>
      <c r="BA862" s="122" t="s">
        <v>119</v>
      </c>
      <c r="BB862" s="55" t="s">
        <v>331</v>
      </c>
      <c r="BC862" s="109"/>
      <c r="BD862" s="55"/>
      <c r="BE862" s="109"/>
      <c r="BF862" s="55"/>
      <c r="BG862" s="109"/>
      <c r="BH862" s="55"/>
      <c r="BI862" s="70" t="s">
        <v>93</v>
      </c>
      <c r="BJ862" s="55" t="s">
        <v>79</v>
      </c>
      <c r="BK862" s="112" t="s">
        <v>332</v>
      </c>
      <c r="BL862" s="112" t="s">
        <v>633</v>
      </c>
      <c r="BM862" s="49">
        <v>34</v>
      </c>
      <c r="BN862" s="60"/>
      <c r="BO862" s="61">
        <v>49</v>
      </c>
      <c r="BP862" s="61"/>
      <c r="BQ862" s="79"/>
      <c r="BR862" s="62"/>
      <c r="BS862" s="74"/>
      <c r="BT862" s="112" t="s">
        <v>333</v>
      </c>
      <c r="BV862" s="38"/>
    </row>
    <row r="863" spans="1:74" ht="22.5" customHeight="1">
      <c r="A863" s="46">
        <v>7</v>
      </c>
      <c r="B863" s="46">
        <v>1025</v>
      </c>
      <c r="C863" s="81" t="s">
        <v>1004</v>
      </c>
      <c r="D863" s="49">
        <v>2</v>
      </c>
      <c r="E863" s="49" t="str">
        <f t="shared" si="70"/>
        <v>1356FMAT0111</v>
      </c>
      <c r="F863" s="49">
        <v>1356</v>
      </c>
      <c r="G863" s="85" t="s">
        <v>1005</v>
      </c>
      <c r="H863" s="77" t="s">
        <v>66</v>
      </c>
      <c r="I863" s="69" t="s">
        <v>558</v>
      </c>
      <c r="J863" s="53"/>
      <c r="K863" s="53"/>
      <c r="L863" s="46"/>
      <c r="M863" s="69"/>
      <c r="N863" s="46"/>
      <c r="O863" s="46">
        <v>1</v>
      </c>
      <c r="P863" s="92"/>
      <c r="Q863" s="92"/>
      <c r="R863" s="69"/>
      <c r="S863" s="70">
        <v>1</v>
      </c>
      <c r="T863" s="70">
        <v>1</v>
      </c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70"/>
      <c r="AI863" s="70"/>
      <c r="AJ863" s="70"/>
      <c r="AK863" s="70"/>
      <c r="AL863" s="70"/>
      <c r="AM863" s="70"/>
      <c r="AN863" s="70"/>
      <c r="AO863" s="70"/>
      <c r="AP863" s="78">
        <v>110</v>
      </c>
      <c r="AQ863" s="55">
        <f>VLOOKUP(E863,'[1]LopHocPhan'!C$2:F$1412,4,FALSE)</f>
        <v>0</v>
      </c>
      <c r="AR863" s="55"/>
      <c r="AS863" s="55"/>
      <c r="AT863" s="55"/>
      <c r="AU863" s="93">
        <f t="shared" si="71"/>
        <v>110</v>
      </c>
      <c r="AV863" s="94" t="s">
        <v>136</v>
      </c>
      <c r="AW863" s="55">
        <v>3</v>
      </c>
      <c r="AX863" s="93" t="s">
        <v>863</v>
      </c>
      <c r="AY863" s="112"/>
      <c r="AZ863" s="58" t="s">
        <v>864</v>
      </c>
      <c r="BA863" s="122" t="s">
        <v>119</v>
      </c>
      <c r="BB863" s="55" t="s">
        <v>374</v>
      </c>
      <c r="BC863" s="109"/>
      <c r="BD863" s="55"/>
      <c r="BE863" s="109"/>
      <c r="BF863" s="55"/>
      <c r="BG863" s="109"/>
      <c r="BH863" s="55"/>
      <c r="BI863" s="70" t="s">
        <v>93</v>
      </c>
      <c r="BJ863" s="55" t="s">
        <v>82</v>
      </c>
      <c r="BK863" s="112" t="s">
        <v>332</v>
      </c>
      <c r="BL863" s="112" t="s">
        <v>633</v>
      </c>
      <c r="BM863" s="49">
        <v>34</v>
      </c>
      <c r="BN863" s="60"/>
      <c r="BO863" s="61">
        <v>49</v>
      </c>
      <c r="BP863" s="61"/>
      <c r="BQ863" s="79"/>
      <c r="BR863" s="62"/>
      <c r="BS863" s="74"/>
      <c r="BT863" s="112" t="s">
        <v>333</v>
      </c>
      <c r="BV863" s="38"/>
    </row>
    <row r="864" spans="1:74" ht="22.5" customHeight="1">
      <c r="A864" s="46">
        <v>8</v>
      </c>
      <c r="B864" s="46">
        <v>1026</v>
      </c>
      <c r="C864" s="81" t="s">
        <v>1004</v>
      </c>
      <c r="D864" s="49">
        <v>2</v>
      </c>
      <c r="E864" s="49" t="str">
        <f t="shared" si="70"/>
        <v>1357FMAT0111</v>
      </c>
      <c r="F864" s="49">
        <v>1357</v>
      </c>
      <c r="G864" s="85" t="s">
        <v>1005</v>
      </c>
      <c r="H864" s="77" t="s">
        <v>66</v>
      </c>
      <c r="I864" s="69" t="s">
        <v>558</v>
      </c>
      <c r="J864" s="53"/>
      <c r="K864" s="53"/>
      <c r="L864" s="46"/>
      <c r="M864" s="69"/>
      <c r="N864" s="46"/>
      <c r="O864" s="46">
        <v>1</v>
      </c>
      <c r="P864" s="92"/>
      <c r="Q864" s="92"/>
      <c r="R864" s="69"/>
      <c r="S864" s="70">
        <v>1</v>
      </c>
      <c r="T864" s="70">
        <v>1</v>
      </c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70"/>
      <c r="AI864" s="70"/>
      <c r="AJ864" s="70"/>
      <c r="AK864" s="70"/>
      <c r="AL864" s="70"/>
      <c r="AM864" s="70"/>
      <c r="AN864" s="70"/>
      <c r="AO864" s="70"/>
      <c r="AP864" s="78">
        <v>110</v>
      </c>
      <c r="AQ864" s="55">
        <f>VLOOKUP(E864,'[1]LopHocPhan'!C$2:F$1412,4,FALSE)</f>
        <v>2</v>
      </c>
      <c r="AR864" s="55"/>
      <c r="AS864" s="55"/>
      <c r="AT864" s="55"/>
      <c r="AU864" s="93">
        <f t="shared" si="71"/>
        <v>110</v>
      </c>
      <c r="AV864" s="94" t="s">
        <v>166</v>
      </c>
      <c r="AW864" s="55">
        <v>3</v>
      </c>
      <c r="AX864" s="93" t="s">
        <v>406</v>
      </c>
      <c r="AY864" s="112"/>
      <c r="AZ864" s="58" t="s">
        <v>407</v>
      </c>
      <c r="BA864" s="109"/>
      <c r="BB864" s="55"/>
      <c r="BC864" s="109"/>
      <c r="BD864" s="55"/>
      <c r="BE864" s="109" t="s">
        <v>93</v>
      </c>
      <c r="BF864" s="55" t="s">
        <v>135</v>
      </c>
      <c r="BG864" s="122" t="s">
        <v>119</v>
      </c>
      <c r="BH864" s="55" t="s">
        <v>174</v>
      </c>
      <c r="BI864" s="109"/>
      <c r="BJ864" s="55"/>
      <c r="BK864" s="112" t="s">
        <v>332</v>
      </c>
      <c r="BL864" s="112" t="s">
        <v>633</v>
      </c>
      <c r="BM864" s="49">
        <v>34</v>
      </c>
      <c r="BN864" s="60"/>
      <c r="BO864" s="61">
        <v>49</v>
      </c>
      <c r="BP864" s="61"/>
      <c r="BQ864" s="79"/>
      <c r="BR864" s="62"/>
      <c r="BS864" s="74"/>
      <c r="BT864" s="112" t="s">
        <v>333</v>
      </c>
      <c r="BV864" s="38"/>
    </row>
    <row r="865" spans="1:74" ht="22.5" customHeight="1">
      <c r="A865" s="46">
        <v>9</v>
      </c>
      <c r="B865" s="46">
        <v>1047</v>
      </c>
      <c r="C865" s="68" t="s">
        <v>1004</v>
      </c>
      <c r="D865" s="49">
        <v>2</v>
      </c>
      <c r="E865" s="49" t="str">
        <f t="shared" si="70"/>
        <v>1358FMAT0111</v>
      </c>
      <c r="F865" s="49">
        <v>1358</v>
      </c>
      <c r="G865" s="85" t="s">
        <v>1005</v>
      </c>
      <c r="H865" s="77" t="s">
        <v>66</v>
      </c>
      <c r="I865" s="69" t="s">
        <v>561</v>
      </c>
      <c r="J865" s="53"/>
      <c r="K865" s="53"/>
      <c r="L865" s="46"/>
      <c r="M865" s="69"/>
      <c r="N865" s="46"/>
      <c r="O865" s="46">
        <v>1</v>
      </c>
      <c r="P865" s="92"/>
      <c r="Q865" s="92"/>
      <c r="R865" s="69"/>
      <c r="S865" s="70"/>
      <c r="T865" s="70"/>
      <c r="U865" s="70"/>
      <c r="V865" s="70"/>
      <c r="W865" s="70">
        <v>1</v>
      </c>
      <c r="X865" s="70"/>
      <c r="Y865" s="70"/>
      <c r="Z865" s="70"/>
      <c r="AA865" s="70"/>
      <c r="AB865" s="70"/>
      <c r="AC865" s="70"/>
      <c r="AD865" s="70"/>
      <c r="AE865" s="69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8">
        <v>120</v>
      </c>
      <c r="AQ865" s="55">
        <f>VLOOKUP(E865,'[1]LopHocPhan'!C$2:F$1412,4,FALSE)</f>
        <v>12</v>
      </c>
      <c r="AR865" s="55"/>
      <c r="AS865" s="55"/>
      <c r="AT865" s="55"/>
      <c r="AU865" s="93">
        <f t="shared" si="71"/>
        <v>120</v>
      </c>
      <c r="AV865" s="94" t="s">
        <v>559</v>
      </c>
      <c r="AW865" s="55">
        <v>2</v>
      </c>
      <c r="AX865" s="93" t="s">
        <v>106</v>
      </c>
      <c r="AY865" s="72"/>
      <c r="AZ865" s="72" t="s">
        <v>107</v>
      </c>
      <c r="BA865" s="70"/>
      <c r="BB865" s="70"/>
      <c r="BC865" s="70" t="s">
        <v>115</v>
      </c>
      <c r="BD865" s="70" t="s">
        <v>138</v>
      </c>
      <c r="BE865" s="70"/>
      <c r="BF865" s="70"/>
      <c r="BG865" s="95" t="s">
        <v>71</v>
      </c>
      <c r="BH865" s="70" t="s">
        <v>174</v>
      </c>
      <c r="BI865" s="70"/>
      <c r="BJ865" s="70"/>
      <c r="BK865" s="72" t="s">
        <v>395</v>
      </c>
      <c r="BL865" s="72" t="s">
        <v>552</v>
      </c>
      <c r="BM865" s="49">
        <v>34</v>
      </c>
      <c r="BN865" s="60" t="s">
        <v>321</v>
      </c>
      <c r="BO865" s="61">
        <v>49</v>
      </c>
      <c r="BP865" s="61"/>
      <c r="BQ865" s="79"/>
      <c r="BR865" s="62"/>
      <c r="BS865" s="74"/>
      <c r="BT865" s="72" t="s">
        <v>328</v>
      </c>
      <c r="BV865" s="38"/>
    </row>
    <row r="866" spans="1:74" ht="22.5" customHeight="1">
      <c r="A866" s="46">
        <v>10</v>
      </c>
      <c r="B866" s="46">
        <v>1048</v>
      </c>
      <c r="C866" s="68" t="s">
        <v>1004</v>
      </c>
      <c r="D866" s="49">
        <v>2</v>
      </c>
      <c r="E866" s="49" t="str">
        <f t="shared" si="70"/>
        <v>1359FMAT0111</v>
      </c>
      <c r="F866" s="49">
        <v>1359</v>
      </c>
      <c r="G866" s="85" t="s">
        <v>1005</v>
      </c>
      <c r="H866" s="77" t="s">
        <v>66</v>
      </c>
      <c r="I866" s="69" t="s">
        <v>561</v>
      </c>
      <c r="J866" s="53"/>
      <c r="K866" s="53"/>
      <c r="L866" s="46"/>
      <c r="M866" s="69"/>
      <c r="N866" s="46"/>
      <c r="O866" s="46">
        <v>1</v>
      </c>
      <c r="P866" s="92"/>
      <c r="Q866" s="92"/>
      <c r="R866" s="69"/>
      <c r="S866" s="70"/>
      <c r="T866" s="70"/>
      <c r="U866" s="70"/>
      <c r="V866" s="70"/>
      <c r="W866" s="70">
        <v>1</v>
      </c>
      <c r="X866" s="70"/>
      <c r="Y866" s="70"/>
      <c r="Z866" s="70"/>
      <c r="AA866" s="70"/>
      <c r="AB866" s="70"/>
      <c r="AC866" s="70"/>
      <c r="AD866" s="70"/>
      <c r="AE866" s="69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8">
        <v>150</v>
      </c>
      <c r="AQ866" s="55">
        <f>VLOOKUP(E866,'[1]LopHocPhan'!C$2:F$1412,4,FALSE)</f>
        <v>1</v>
      </c>
      <c r="AR866" s="55"/>
      <c r="AS866" s="55"/>
      <c r="AT866" s="55"/>
      <c r="AU866" s="93">
        <f t="shared" si="71"/>
        <v>150</v>
      </c>
      <c r="AV866" s="94" t="s">
        <v>559</v>
      </c>
      <c r="AW866" s="55">
        <v>2</v>
      </c>
      <c r="AX866" s="93" t="s">
        <v>873</v>
      </c>
      <c r="AY866" s="72"/>
      <c r="AZ866" s="58" t="s">
        <v>874</v>
      </c>
      <c r="BA866" s="70"/>
      <c r="BB866" s="70"/>
      <c r="BC866" s="70" t="s">
        <v>115</v>
      </c>
      <c r="BD866" s="70" t="s">
        <v>81</v>
      </c>
      <c r="BE866" s="70"/>
      <c r="BF866" s="70"/>
      <c r="BG866" s="95" t="s">
        <v>71</v>
      </c>
      <c r="BH866" s="70" t="s">
        <v>81</v>
      </c>
      <c r="BI866" s="70"/>
      <c r="BJ866" s="70"/>
      <c r="BK866" s="72" t="s">
        <v>395</v>
      </c>
      <c r="BL866" s="72" t="s">
        <v>552</v>
      </c>
      <c r="BM866" s="49">
        <v>34</v>
      </c>
      <c r="BN866" s="60" t="s">
        <v>321</v>
      </c>
      <c r="BO866" s="61">
        <v>49</v>
      </c>
      <c r="BP866" s="61"/>
      <c r="BQ866" s="79"/>
      <c r="BR866" s="62"/>
      <c r="BS866" s="74"/>
      <c r="BT866" s="72" t="s">
        <v>328</v>
      </c>
      <c r="BV866" s="38"/>
    </row>
    <row r="867" spans="1:74" ht="22.5" customHeight="1">
      <c r="A867" s="46">
        <v>11</v>
      </c>
      <c r="B867" s="46">
        <v>1059</v>
      </c>
      <c r="C867" s="68" t="s">
        <v>1004</v>
      </c>
      <c r="D867" s="49">
        <v>2</v>
      </c>
      <c r="E867" s="49" t="str">
        <f t="shared" si="70"/>
        <v>1360FMAT0111</v>
      </c>
      <c r="F867" s="49">
        <v>1360</v>
      </c>
      <c r="G867" s="85" t="s">
        <v>1005</v>
      </c>
      <c r="H867" s="77" t="s">
        <v>66</v>
      </c>
      <c r="I867" s="69" t="s">
        <v>563</v>
      </c>
      <c r="J867" s="53"/>
      <c r="K867" s="53"/>
      <c r="L867" s="46"/>
      <c r="M867" s="69"/>
      <c r="N867" s="46"/>
      <c r="O867" s="46">
        <v>1</v>
      </c>
      <c r="P867" s="92"/>
      <c r="Q867" s="92"/>
      <c r="R867" s="69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>
        <v>1</v>
      </c>
      <c r="AD867" s="70"/>
      <c r="AE867" s="69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8">
        <v>110</v>
      </c>
      <c r="AQ867" s="55">
        <f>VLOOKUP(E867,'[1]LopHocPhan'!C$2:F$1412,4,FALSE)</f>
        <v>0</v>
      </c>
      <c r="AR867" s="55"/>
      <c r="AS867" s="55"/>
      <c r="AT867" s="55"/>
      <c r="AU867" s="93">
        <f t="shared" si="71"/>
        <v>110</v>
      </c>
      <c r="AV867" s="94" t="s">
        <v>330</v>
      </c>
      <c r="AW867" s="55">
        <v>3</v>
      </c>
      <c r="AX867" s="93" t="s">
        <v>914</v>
      </c>
      <c r="AY867" s="72"/>
      <c r="AZ867" s="58" t="s">
        <v>915</v>
      </c>
      <c r="BA867" s="70"/>
      <c r="BB867" s="70"/>
      <c r="BC867" s="70"/>
      <c r="BD867" s="70"/>
      <c r="BE867" s="95" t="s">
        <v>119</v>
      </c>
      <c r="BF867" s="70" t="s">
        <v>130</v>
      </c>
      <c r="BG867" s="70"/>
      <c r="BH867" s="70"/>
      <c r="BI867" s="70" t="s">
        <v>119</v>
      </c>
      <c r="BJ867" s="70" t="s">
        <v>82</v>
      </c>
      <c r="BK867" s="72" t="s">
        <v>332</v>
      </c>
      <c r="BL867" s="72" t="s">
        <v>634</v>
      </c>
      <c r="BM867" s="49">
        <v>34</v>
      </c>
      <c r="BN867" s="60"/>
      <c r="BO867" s="61">
        <v>49</v>
      </c>
      <c r="BP867" s="61"/>
      <c r="BQ867" s="79"/>
      <c r="BR867" s="62"/>
      <c r="BS867" s="74"/>
      <c r="BT867" s="112" t="s">
        <v>333</v>
      </c>
      <c r="BV867" s="38"/>
    </row>
    <row r="868" spans="1:74" ht="22.5" customHeight="1">
      <c r="A868" s="46">
        <v>12</v>
      </c>
      <c r="B868" s="46">
        <v>1060</v>
      </c>
      <c r="C868" s="68" t="s">
        <v>1004</v>
      </c>
      <c r="D868" s="49">
        <v>2</v>
      </c>
      <c r="E868" s="49" t="str">
        <f t="shared" si="70"/>
        <v>1361FMAT0111</v>
      </c>
      <c r="F868" s="49">
        <v>1361</v>
      </c>
      <c r="G868" s="85" t="s">
        <v>1005</v>
      </c>
      <c r="H868" s="77" t="s">
        <v>66</v>
      </c>
      <c r="I868" s="69" t="s">
        <v>563</v>
      </c>
      <c r="J868" s="53"/>
      <c r="K868" s="53"/>
      <c r="L868" s="46"/>
      <c r="M868" s="69"/>
      <c r="N868" s="46"/>
      <c r="O868" s="46">
        <v>1</v>
      </c>
      <c r="P868" s="92"/>
      <c r="Q868" s="92"/>
      <c r="R868" s="69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>
        <v>1</v>
      </c>
      <c r="AD868" s="70"/>
      <c r="AE868" s="69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8">
        <v>110</v>
      </c>
      <c r="AQ868" s="55">
        <f>VLOOKUP(E868,'[1]LopHocPhan'!C$2:F$1412,4,FALSE)</f>
        <v>1</v>
      </c>
      <c r="AR868" s="55"/>
      <c r="AS868" s="55"/>
      <c r="AT868" s="55"/>
      <c r="AU868" s="93">
        <f t="shared" si="71"/>
        <v>110</v>
      </c>
      <c r="AV868" s="94" t="s">
        <v>330</v>
      </c>
      <c r="AW868" s="55">
        <v>3</v>
      </c>
      <c r="AX868" s="93" t="s">
        <v>863</v>
      </c>
      <c r="AY868" s="72"/>
      <c r="AZ868" s="58" t="s">
        <v>864</v>
      </c>
      <c r="BA868" s="70"/>
      <c r="BB868" s="70"/>
      <c r="BC868" s="70"/>
      <c r="BD868" s="70"/>
      <c r="BE868" s="95" t="s">
        <v>119</v>
      </c>
      <c r="BF868" s="70" t="s">
        <v>134</v>
      </c>
      <c r="BG868" s="70"/>
      <c r="BH868" s="70"/>
      <c r="BI868" s="70" t="s">
        <v>119</v>
      </c>
      <c r="BJ868" s="70" t="s">
        <v>250</v>
      </c>
      <c r="BK868" s="72" t="s">
        <v>332</v>
      </c>
      <c r="BL868" s="72" t="s">
        <v>634</v>
      </c>
      <c r="BM868" s="49">
        <v>34</v>
      </c>
      <c r="BN868" s="60"/>
      <c r="BO868" s="61">
        <v>49</v>
      </c>
      <c r="BP868" s="61"/>
      <c r="BQ868" s="79"/>
      <c r="BR868" s="62"/>
      <c r="BS868" s="74"/>
      <c r="BT868" s="112" t="s">
        <v>333</v>
      </c>
      <c r="BV868" s="38"/>
    </row>
    <row r="869" spans="1:74" ht="22.5" customHeight="1">
      <c r="A869" s="46">
        <v>13</v>
      </c>
      <c r="B869" s="46">
        <v>1061</v>
      </c>
      <c r="C869" s="68" t="s">
        <v>1004</v>
      </c>
      <c r="D869" s="49">
        <v>2</v>
      </c>
      <c r="E869" s="49" t="str">
        <f t="shared" si="70"/>
        <v>1362FMAT0111</v>
      </c>
      <c r="F869" s="49">
        <v>1362</v>
      </c>
      <c r="G869" s="85" t="s">
        <v>1005</v>
      </c>
      <c r="H869" s="77" t="s">
        <v>66</v>
      </c>
      <c r="I869" s="69" t="s">
        <v>563</v>
      </c>
      <c r="J869" s="53"/>
      <c r="K869" s="53"/>
      <c r="L869" s="46"/>
      <c r="M869" s="69"/>
      <c r="N869" s="46"/>
      <c r="O869" s="46">
        <v>1</v>
      </c>
      <c r="P869" s="92"/>
      <c r="Q869" s="92"/>
      <c r="R869" s="69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>
        <v>1</v>
      </c>
      <c r="AD869" s="70"/>
      <c r="AE869" s="69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8">
        <v>60</v>
      </c>
      <c r="AQ869" s="55">
        <f>VLOOKUP(E869,'[1]LopHocPhan'!C$2:F$1412,4,FALSE)</f>
        <v>0</v>
      </c>
      <c r="AR869" s="55"/>
      <c r="AS869" s="55"/>
      <c r="AT869" s="55"/>
      <c r="AU869" s="93">
        <f t="shared" si="71"/>
        <v>60</v>
      </c>
      <c r="AV869" s="94" t="s">
        <v>330</v>
      </c>
      <c r="AW869" s="55">
        <v>3</v>
      </c>
      <c r="AX869" s="93" t="s">
        <v>204</v>
      </c>
      <c r="AY869" s="72"/>
      <c r="AZ869" s="112"/>
      <c r="BA869" s="70"/>
      <c r="BB869" s="70"/>
      <c r="BC869" s="70"/>
      <c r="BD869" s="70"/>
      <c r="BE869" s="95" t="s">
        <v>119</v>
      </c>
      <c r="BF869" s="70" t="s">
        <v>298</v>
      </c>
      <c r="BG869" s="70"/>
      <c r="BH869" s="70"/>
      <c r="BI869" s="70" t="s">
        <v>119</v>
      </c>
      <c r="BJ869" s="70" t="s">
        <v>185</v>
      </c>
      <c r="BK869" s="72" t="s">
        <v>332</v>
      </c>
      <c r="BL869" s="72" t="s">
        <v>634</v>
      </c>
      <c r="BM869" s="49">
        <v>34</v>
      </c>
      <c r="BN869" s="60"/>
      <c r="BO869" s="61">
        <v>49</v>
      </c>
      <c r="BP869" s="61"/>
      <c r="BQ869" s="79"/>
      <c r="BR869" s="62"/>
      <c r="BS869" s="74"/>
      <c r="BT869" s="112" t="s">
        <v>333</v>
      </c>
      <c r="BV869" s="38"/>
    </row>
    <row r="870" spans="1:74" ht="22.5" customHeight="1">
      <c r="A870" s="46">
        <v>14</v>
      </c>
      <c r="B870" s="46">
        <v>1074</v>
      </c>
      <c r="C870" s="68" t="s">
        <v>1004</v>
      </c>
      <c r="D870" s="49">
        <v>2</v>
      </c>
      <c r="E870" s="49" t="str">
        <f t="shared" si="70"/>
        <v>1363FMAT0111</v>
      </c>
      <c r="F870" s="49">
        <v>1363</v>
      </c>
      <c r="G870" s="85" t="s">
        <v>1005</v>
      </c>
      <c r="H870" s="77" t="s">
        <v>66</v>
      </c>
      <c r="I870" s="69" t="s">
        <v>325</v>
      </c>
      <c r="J870" s="53"/>
      <c r="K870" s="53"/>
      <c r="L870" s="46"/>
      <c r="M870" s="69"/>
      <c r="N870" s="46"/>
      <c r="O870" s="46">
        <v>1</v>
      </c>
      <c r="P870" s="92"/>
      <c r="Q870" s="92"/>
      <c r="R870" s="6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70">
        <v>1</v>
      </c>
      <c r="AE870" s="109"/>
      <c r="AF870" s="109"/>
      <c r="AG870" s="109"/>
      <c r="AH870" s="70"/>
      <c r="AI870" s="70"/>
      <c r="AJ870" s="70"/>
      <c r="AK870" s="70"/>
      <c r="AL870" s="70"/>
      <c r="AM870" s="70"/>
      <c r="AN870" s="70"/>
      <c r="AO870" s="70"/>
      <c r="AP870" s="78">
        <v>120</v>
      </c>
      <c r="AQ870" s="55">
        <f>VLOOKUP(E870,'[1]LopHocPhan'!C$2:F$1412,4,FALSE)</f>
        <v>1</v>
      </c>
      <c r="AR870" s="55"/>
      <c r="AS870" s="55"/>
      <c r="AT870" s="55"/>
      <c r="AU870" s="93">
        <f t="shared" si="71"/>
        <v>120</v>
      </c>
      <c r="AV870" s="94" t="s">
        <v>878</v>
      </c>
      <c r="AW870" s="55">
        <v>1</v>
      </c>
      <c r="AX870" s="93" t="s">
        <v>220</v>
      </c>
      <c r="AY870" s="112"/>
      <c r="AZ870" s="72" t="s">
        <v>316</v>
      </c>
      <c r="BA870" s="95" t="s">
        <v>115</v>
      </c>
      <c r="BB870" s="70" t="s">
        <v>209</v>
      </c>
      <c r="BC870" s="70"/>
      <c r="BD870" s="70"/>
      <c r="BE870" s="70"/>
      <c r="BF870" s="70"/>
      <c r="BG870" s="70" t="s">
        <v>93</v>
      </c>
      <c r="BH870" s="55" t="s">
        <v>118</v>
      </c>
      <c r="BI870" s="109"/>
      <c r="BJ870" s="55"/>
      <c r="BK870" s="112" t="s">
        <v>477</v>
      </c>
      <c r="BL870" s="112" t="s">
        <v>140</v>
      </c>
      <c r="BM870" s="49">
        <v>34</v>
      </c>
      <c r="BN870" s="60"/>
      <c r="BO870" s="61">
        <v>49</v>
      </c>
      <c r="BP870" s="61"/>
      <c r="BQ870" s="79"/>
      <c r="BR870" s="62"/>
      <c r="BS870" s="74"/>
      <c r="BT870" s="72" t="s">
        <v>328</v>
      </c>
      <c r="BV870" s="38"/>
    </row>
    <row r="871" spans="1:74" ht="22.5" customHeight="1">
      <c r="A871" s="46">
        <v>15</v>
      </c>
      <c r="B871" s="46">
        <v>1075</v>
      </c>
      <c r="C871" s="68" t="s">
        <v>1004</v>
      </c>
      <c r="D871" s="49">
        <v>2</v>
      </c>
      <c r="E871" s="49" t="str">
        <f t="shared" si="70"/>
        <v>1364FMAT0111</v>
      </c>
      <c r="F871" s="49">
        <v>1364</v>
      </c>
      <c r="G871" s="85" t="s">
        <v>1005</v>
      </c>
      <c r="H871" s="77" t="s">
        <v>66</v>
      </c>
      <c r="I871" s="69" t="s">
        <v>325</v>
      </c>
      <c r="J871" s="53"/>
      <c r="K871" s="53"/>
      <c r="L871" s="46"/>
      <c r="M871" s="69"/>
      <c r="N871" s="46"/>
      <c r="O871" s="46">
        <v>1</v>
      </c>
      <c r="P871" s="92"/>
      <c r="Q871" s="92"/>
      <c r="R871" s="6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70">
        <v>1</v>
      </c>
      <c r="AE871" s="109"/>
      <c r="AF871" s="109"/>
      <c r="AG871" s="109"/>
      <c r="AH871" s="70"/>
      <c r="AI871" s="70"/>
      <c r="AJ871" s="70"/>
      <c r="AK871" s="70"/>
      <c r="AL871" s="70"/>
      <c r="AM871" s="70"/>
      <c r="AN871" s="70"/>
      <c r="AO871" s="70"/>
      <c r="AP871" s="92">
        <v>150</v>
      </c>
      <c r="AQ871" s="55">
        <f>VLOOKUP(E871,'[1]LopHocPhan'!C$2:F$1412,4,FALSE)</f>
        <v>0</v>
      </c>
      <c r="AR871" s="55"/>
      <c r="AS871" s="55"/>
      <c r="AT871" s="55"/>
      <c r="AU871" s="93">
        <f t="shared" si="71"/>
        <v>150</v>
      </c>
      <c r="AV871" s="94" t="s">
        <v>878</v>
      </c>
      <c r="AW871" s="55">
        <v>1</v>
      </c>
      <c r="AX871" s="93" t="s">
        <v>873</v>
      </c>
      <c r="AY871" s="112"/>
      <c r="AZ871" s="58" t="s">
        <v>874</v>
      </c>
      <c r="BA871" s="95" t="s">
        <v>115</v>
      </c>
      <c r="BB871" s="70" t="s">
        <v>402</v>
      </c>
      <c r="BC871" s="70"/>
      <c r="BD871" s="70"/>
      <c r="BE871" s="70"/>
      <c r="BF871" s="70"/>
      <c r="BG871" s="70" t="s">
        <v>93</v>
      </c>
      <c r="BH871" s="55" t="s">
        <v>81</v>
      </c>
      <c r="BI871" s="109"/>
      <c r="BJ871" s="55"/>
      <c r="BK871" s="112" t="s">
        <v>477</v>
      </c>
      <c r="BL871" s="112" t="s">
        <v>140</v>
      </c>
      <c r="BM871" s="49">
        <v>34</v>
      </c>
      <c r="BN871" s="60"/>
      <c r="BO871" s="61">
        <v>49</v>
      </c>
      <c r="BP871" s="61"/>
      <c r="BQ871" s="79"/>
      <c r="BR871" s="62"/>
      <c r="BS871" s="74"/>
      <c r="BT871" s="72" t="s">
        <v>328</v>
      </c>
      <c r="BV871" s="38"/>
    </row>
    <row r="872" spans="1:74" ht="22.5" customHeight="1">
      <c r="A872" s="46">
        <v>16</v>
      </c>
      <c r="B872" s="46">
        <v>1092</v>
      </c>
      <c r="C872" s="68" t="s">
        <v>1004</v>
      </c>
      <c r="D872" s="49">
        <v>2</v>
      </c>
      <c r="E872" s="49" t="str">
        <f t="shared" si="70"/>
        <v>1365FMAT0111</v>
      </c>
      <c r="F872" s="49">
        <v>1365</v>
      </c>
      <c r="G872" s="85" t="s">
        <v>1005</v>
      </c>
      <c r="H872" s="77" t="s">
        <v>66</v>
      </c>
      <c r="I872" s="69" t="s">
        <v>564</v>
      </c>
      <c r="J872" s="53"/>
      <c r="K872" s="53"/>
      <c r="L872" s="46"/>
      <c r="M872" s="69"/>
      <c r="N872" s="46"/>
      <c r="O872" s="46">
        <v>1</v>
      </c>
      <c r="P872" s="92"/>
      <c r="Q872" s="92"/>
      <c r="R872" s="6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69">
        <v>1</v>
      </c>
      <c r="AF872" s="109"/>
      <c r="AG872" s="109"/>
      <c r="AH872" s="70"/>
      <c r="AI872" s="70"/>
      <c r="AJ872" s="70"/>
      <c r="AK872" s="70"/>
      <c r="AL872" s="70"/>
      <c r="AM872" s="70"/>
      <c r="AN872" s="70"/>
      <c r="AO872" s="70"/>
      <c r="AP872" s="78">
        <v>120</v>
      </c>
      <c r="AQ872" s="55">
        <f>VLOOKUP(E872,'[1]LopHocPhan'!C$2:F$1412,4,FALSE)</f>
        <v>2</v>
      </c>
      <c r="AR872" s="55"/>
      <c r="AS872" s="55"/>
      <c r="AT872" s="55"/>
      <c r="AU872" s="93">
        <f t="shared" si="71"/>
        <v>120</v>
      </c>
      <c r="AV872" s="94" t="s">
        <v>559</v>
      </c>
      <c r="AW872" s="55">
        <v>1</v>
      </c>
      <c r="AX872" s="93" t="s">
        <v>141</v>
      </c>
      <c r="AY872" s="72"/>
      <c r="AZ872" s="72" t="s">
        <v>142</v>
      </c>
      <c r="BA872" s="109"/>
      <c r="BB872" s="55"/>
      <c r="BC872" s="109"/>
      <c r="BD872" s="55"/>
      <c r="BE872" s="70" t="s">
        <v>115</v>
      </c>
      <c r="BF872" s="55" t="s">
        <v>135</v>
      </c>
      <c r="BG872" s="95" t="s">
        <v>115</v>
      </c>
      <c r="BH872" s="55" t="s">
        <v>72</v>
      </c>
      <c r="BI872" s="109"/>
      <c r="BJ872" s="55"/>
      <c r="BK872" s="72" t="s">
        <v>332</v>
      </c>
      <c r="BL872" s="72" t="s">
        <v>634</v>
      </c>
      <c r="BM872" s="49">
        <v>34</v>
      </c>
      <c r="BN872" s="60"/>
      <c r="BO872" s="61">
        <v>49</v>
      </c>
      <c r="BP872" s="61"/>
      <c r="BQ872" s="79"/>
      <c r="BR872" s="62"/>
      <c r="BS872" s="74"/>
      <c r="BT872" s="112" t="s">
        <v>333</v>
      </c>
      <c r="BV872" s="38"/>
    </row>
    <row r="873" spans="1:74" ht="22.5" customHeight="1">
      <c r="A873" s="46">
        <v>17</v>
      </c>
      <c r="B873" s="46">
        <v>1093</v>
      </c>
      <c r="C873" s="68" t="s">
        <v>1004</v>
      </c>
      <c r="D873" s="49">
        <v>2</v>
      </c>
      <c r="E873" s="49" t="str">
        <f t="shared" si="70"/>
        <v>1366FMAT0111</v>
      </c>
      <c r="F873" s="49">
        <v>1366</v>
      </c>
      <c r="G873" s="85" t="s">
        <v>1005</v>
      </c>
      <c r="H873" s="77" t="s">
        <v>66</v>
      </c>
      <c r="I873" s="69" t="s">
        <v>564</v>
      </c>
      <c r="J873" s="53"/>
      <c r="K873" s="53"/>
      <c r="L873" s="46"/>
      <c r="M873" s="69"/>
      <c r="N873" s="46"/>
      <c r="O873" s="46">
        <v>1</v>
      </c>
      <c r="P873" s="92"/>
      <c r="Q873" s="92"/>
      <c r="R873" s="6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69">
        <v>1</v>
      </c>
      <c r="AF873" s="109"/>
      <c r="AG873" s="109"/>
      <c r="AH873" s="70"/>
      <c r="AI873" s="70"/>
      <c r="AJ873" s="70"/>
      <c r="AK873" s="70"/>
      <c r="AL873" s="70"/>
      <c r="AM873" s="70"/>
      <c r="AN873" s="70"/>
      <c r="AO873" s="70"/>
      <c r="AP873" s="78">
        <v>160</v>
      </c>
      <c r="AQ873" s="55">
        <f>VLOOKUP(E873,'[1]LopHocPhan'!C$2:F$1412,4,FALSE)</f>
        <v>0</v>
      </c>
      <c r="AR873" s="55"/>
      <c r="AS873" s="55"/>
      <c r="AT873" s="55"/>
      <c r="AU873" s="93">
        <f t="shared" si="71"/>
        <v>160</v>
      </c>
      <c r="AV873" s="94" t="s">
        <v>559</v>
      </c>
      <c r="AW873" s="55">
        <v>1</v>
      </c>
      <c r="AX873" s="93" t="s">
        <v>612</v>
      </c>
      <c r="AY873" s="72"/>
      <c r="AZ873" s="124" t="s">
        <v>1006</v>
      </c>
      <c r="BA873" s="70"/>
      <c r="BB873" s="70"/>
      <c r="BC873" s="70"/>
      <c r="BD873" s="70"/>
      <c r="BE873" s="70" t="s">
        <v>115</v>
      </c>
      <c r="BF873" s="55" t="s">
        <v>81</v>
      </c>
      <c r="BG873" s="95" t="s">
        <v>115</v>
      </c>
      <c r="BH873" s="55" t="s">
        <v>402</v>
      </c>
      <c r="BI873" s="109"/>
      <c r="BJ873" s="55"/>
      <c r="BK873" s="72" t="s">
        <v>332</v>
      </c>
      <c r="BL873" s="72" t="s">
        <v>634</v>
      </c>
      <c r="BM873" s="49">
        <v>34</v>
      </c>
      <c r="BN873" s="60"/>
      <c r="BO873" s="61">
        <v>49</v>
      </c>
      <c r="BP873" s="61"/>
      <c r="BQ873" s="79"/>
      <c r="BR873" s="62"/>
      <c r="BS873" s="74"/>
      <c r="BT873" s="112" t="s">
        <v>333</v>
      </c>
      <c r="BV873" s="38"/>
    </row>
    <row r="874" spans="1:74" ht="22.5" customHeight="1">
      <c r="A874" s="46">
        <v>18</v>
      </c>
      <c r="B874" s="46">
        <v>1107</v>
      </c>
      <c r="C874" s="81" t="s">
        <v>1004</v>
      </c>
      <c r="D874" s="70">
        <v>2</v>
      </c>
      <c r="E874" s="49" t="str">
        <f t="shared" si="70"/>
        <v>1367FMAT0111</v>
      </c>
      <c r="F874" s="49">
        <v>1367</v>
      </c>
      <c r="G874" s="77" t="s">
        <v>1005</v>
      </c>
      <c r="H874" s="77" t="s">
        <v>66</v>
      </c>
      <c r="I874" s="69" t="s">
        <v>566</v>
      </c>
      <c r="J874" s="53"/>
      <c r="K874" s="53"/>
      <c r="L874" s="46"/>
      <c r="M874" s="69"/>
      <c r="N874" s="46"/>
      <c r="O874" s="46">
        <v>1</v>
      </c>
      <c r="P874" s="92"/>
      <c r="Q874" s="92"/>
      <c r="R874" s="69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69"/>
      <c r="AF874" s="70">
        <v>1</v>
      </c>
      <c r="AG874" s="70"/>
      <c r="AH874" s="70"/>
      <c r="AI874" s="70"/>
      <c r="AJ874" s="70"/>
      <c r="AK874" s="70"/>
      <c r="AL874" s="70"/>
      <c r="AM874" s="70"/>
      <c r="AN874" s="70"/>
      <c r="AO874" s="70"/>
      <c r="AP874" s="78">
        <v>125</v>
      </c>
      <c r="AQ874" s="55">
        <f>VLOOKUP(E874,'[1]LopHocPhan'!C$2:F$1412,4,FALSE)</f>
        <v>9</v>
      </c>
      <c r="AR874" s="55"/>
      <c r="AS874" s="55"/>
      <c r="AT874" s="55"/>
      <c r="AU874" s="93">
        <f t="shared" si="71"/>
        <v>125</v>
      </c>
      <c r="AV874" s="94" t="s">
        <v>80</v>
      </c>
      <c r="AW874" s="55">
        <v>2</v>
      </c>
      <c r="AX874" s="93" t="s">
        <v>97</v>
      </c>
      <c r="AY874" s="72"/>
      <c r="AZ874" s="72" t="s">
        <v>875</v>
      </c>
      <c r="BA874" s="70"/>
      <c r="BB874" s="70"/>
      <c r="BC874" s="70" t="s">
        <v>115</v>
      </c>
      <c r="BD874" s="70" t="s">
        <v>402</v>
      </c>
      <c r="BE874" s="70"/>
      <c r="BF874" s="70"/>
      <c r="BG874" s="95" t="s">
        <v>71</v>
      </c>
      <c r="BH874" s="70" t="s">
        <v>158</v>
      </c>
      <c r="BI874" s="70"/>
      <c r="BJ874" s="70"/>
      <c r="BK874" s="72" t="s">
        <v>332</v>
      </c>
      <c r="BL874" s="72" t="s">
        <v>815</v>
      </c>
      <c r="BM874" s="49">
        <v>34</v>
      </c>
      <c r="BN874" s="60"/>
      <c r="BO874" s="61">
        <v>49</v>
      </c>
      <c r="BP874" s="61"/>
      <c r="BQ874" s="79"/>
      <c r="BR874" s="62"/>
      <c r="BS874" s="74"/>
      <c r="BT874" s="112" t="s">
        <v>333</v>
      </c>
      <c r="BV874" s="38"/>
    </row>
    <row r="875" spans="1:74" ht="22.5" customHeight="1">
      <c r="A875" s="46">
        <v>19</v>
      </c>
      <c r="B875" s="46">
        <v>1108</v>
      </c>
      <c r="C875" s="81" t="s">
        <v>1004</v>
      </c>
      <c r="D875" s="70">
        <v>2</v>
      </c>
      <c r="E875" s="49" t="str">
        <f t="shared" si="70"/>
        <v>1368FMAT0111</v>
      </c>
      <c r="F875" s="49">
        <v>1368</v>
      </c>
      <c r="G875" s="77" t="s">
        <v>1005</v>
      </c>
      <c r="H875" s="77" t="s">
        <v>66</v>
      </c>
      <c r="I875" s="69" t="s">
        <v>566</v>
      </c>
      <c r="J875" s="53"/>
      <c r="K875" s="53"/>
      <c r="L875" s="46"/>
      <c r="M875" s="69"/>
      <c r="N875" s="46"/>
      <c r="O875" s="46">
        <v>1</v>
      </c>
      <c r="P875" s="92"/>
      <c r="Q875" s="92"/>
      <c r="R875" s="69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69"/>
      <c r="AF875" s="70">
        <v>1</v>
      </c>
      <c r="AG875" s="70"/>
      <c r="AH875" s="70"/>
      <c r="AI875" s="70"/>
      <c r="AJ875" s="70"/>
      <c r="AK875" s="70"/>
      <c r="AL875" s="70"/>
      <c r="AM875" s="70"/>
      <c r="AN875" s="70"/>
      <c r="AO875" s="70"/>
      <c r="AP875" s="78">
        <v>125</v>
      </c>
      <c r="AQ875" s="55">
        <f>VLOOKUP(E875,'[1]LopHocPhan'!C$2:F$1412,4,FALSE)</f>
        <v>1</v>
      </c>
      <c r="AR875" s="55"/>
      <c r="AS875" s="55"/>
      <c r="AT875" s="55"/>
      <c r="AU875" s="93">
        <f t="shared" si="71"/>
        <v>125</v>
      </c>
      <c r="AV875" s="94" t="s">
        <v>80</v>
      </c>
      <c r="AW875" s="55">
        <v>2</v>
      </c>
      <c r="AX875" s="93" t="s">
        <v>876</v>
      </c>
      <c r="AY875" s="72"/>
      <c r="AZ875" s="72" t="s">
        <v>877</v>
      </c>
      <c r="BA875" s="70"/>
      <c r="BB875" s="70"/>
      <c r="BC875" s="70" t="s">
        <v>115</v>
      </c>
      <c r="BD875" s="70" t="s">
        <v>208</v>
      </c>
      <c r="BE875" s="70"/>
      <c r="BF875" s="70"/>
      <c r="BG875" s="95" t="s">
        <v>71</v>
      </c>
      <c r="BH875" s="70" t="s">
        <v>171</v>
      </c>
      <c r="BI875" s="70"/>
      <c r="BJ875" s="70"/>
      <c r="BK875" s="72" t="s">
        <v>332</v>
      </c>
      <c r="BL875" s="72" t="s">
        <v>815</v>
      </c>
      <c r="BM875" s="49">
        <v>34</v>
      </c>
      <c r="BN875" s="60"/>
      <c r="BO875" s="61">
        <v>49</v>
      </c>
      <c r="BP875" s="61"/>
      <c r="BQ875" s="79"/>
      <c r="BR875" s="62"/>
      <c r="BS875" s="74"/>
      <c r="BT875" s="112" t="s">
        <v>333</v>
      </c>
      <c r="BV875" s="38"/>
    </row>
    <row r="876" spans="1:74" ht="22.5" customHeight="1">
      <c r="A876" s="46">
        <v>20</v>
      </c>
      <c r="B876" s="46">
        <v>1144</v>
      </c>
      <c r="C876" s="68" t="s">
        <v>1004</v>
      </c>
      <c r="D876" s="49">
        <v>2</v>
      </c>
      <c r="E876" s="49" t="str">
        <f t="shared" si="70"/>
        <v>1369FMAT0111</v>
      </c>
      <c r="F876" s="49">
        <v>1369</v>
      </c>
      <c r="G876" s="85" t="s">
        <v>1005</v>
      </c>
      <c r="H876" s="77" t="s">
        <v>66</v>
      </c>
      <c r="I876" s="69" t="s">
        <v>568</v>
      </c>
      <c r="J876" s="53"/>
      <c r="K876" s="53"/>
      <c r="L876" s="46"/>
      <c r="M876" s="69"/>
      <c r="N876" s="46"/>
      <c r="O876" s="46">
        <v>1</v>
      </c>
      <c r="P876" s="92"/>
      <c r="Q876" s="92"/>
      <c r="R876" s="69"/>
      <c r="S876" s="70"/>
      <c r="T876" s="70"/>
      <c r="U876" s="70"/>
      <c r="V876" s="70"/>
      <c r="W876" s="70"/>
      <c r="X876" s="70"/>
      <c r="Y876" s="70"/>
      <c r="Z876" s="109">
        <v>1</v>
      </c>
      <c r="AA876" s="70"/>
      <c r="AB876" s="70"/>
      <c r="AC876" s="70"/>
      <c r="AD876" s="70"/>
      <c r="AE876" s="69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8">
        <v>125</v>
      </c>
      <c r="AQ876" s="55">
        <f>VLOOKUP(E876,'[1]LopHocPhan'!C$2:F$1412,4,FALSE)</f>
        <v>1</v>
      </c>
      <c r="AR876" s="55"/>
      <c r="AS876" s="55" t="s">
        <v>708</v>
      </c>
      <c r="AT876" s="55"/>
      <c r="AU876" s="110">
        <f t="shared" si="71"/>
        <v>125</v>
      </c>
      <c r="AV876" s="111" t="s">
        <v>96</v>
      </c>
      <c r="AW876" s="55">
        <v>1</v>
      </c>
      <c r="AX876" s="93" t="s">
        <v>97</v>
      </c>
      <c r="AY876" s="72"/>
      <c r="AZ876" s="72" t="s">
        <v>875</v>
      </c>
      <c r="BA876" s="70"/>
      <c r="BB876" s="70"/>
      <c r="BC876" s="70"/>
      <c r="BD876" s="70"/>
      <c r="BE876" s="70" t="s">
        <v>71</v>
      </c>
      <c r="BF876" s="46" t="s">
        <v>86</v>
      </c>
      <c r="BG876" s="70"/>
      <c r="BH876" s="70"/>
      <c r="BI876" s="95" t="s">
        <v>115</v>
      </c>
      <c r="BJ876" s="70" t="s">
        <v>137</v>
      </c>
      <c r="BK876" s="72" t="s">
        <v>332</v>
      </c>
      <c r="BL876" s="72" t="s">
        <v>633</v>
      </c>
      <c r="BM876" s="49">
        <v>34</v>
      </c>
      <c r="BN876" s="60"/>
      <c r="BO876" s="61">
        <v>49</v>
      </c>
      <c r="BP876" s="61"/>
      <c r="BQ876" s="79"/>
      <c r="BR876" s="62"/>
      <c r="BS876" s="74"/>
      <c r="BT876" s="112" t="s">
        <v>333</v>
      </c>
      <c r="BV876" s="38"/>
    </row>
    <row r="877" spans="1:74" ht="22.5" customHeight="1">
      <c r="A877" s="46">
        <v>21</v>
      </c>
      <c r="B877" s="46">
        <v>1145</v>
      </c>
      <c r="C877" s="68" t="s">
        <v>1004</v>
      </c>
      <c r="D877" s="49">
        <v>2</v>
      </c>
      <c r="E877" s="49" t="str">
        <f t="shared" si="70"/>
        <v>1370FMAT0111</v>
      </c>
      <c r="F877" s="49">
        <v>1370</v>
      </c>
      <c r="G877" s="85" t="s">
        <v>1005</v>
      </c>
      <c r="H877" s="77" t="s">
        <v>66</v>
      </c>
      <c r="I877" s="69" t="s">
        <v>568</v>
      </c>
      <c r="J877" s="53"/>
      <c r="K877" s="53"/>
      <c r="L877" s="46"/>
      <c r="M877" s="69"/>
      <c r="N877" s="46"/>
      <c r="O877" s="46">
        <v>1</v>
      </c>
      <c r="P877" s="92"/>
      <c r="Q877" s="92"/>
      <c r="R877" s="69"/>
      <c r="S877" s="70"/>
      <c r="T877" s="70"/>
      <c r="U877" s="70"/>
      <c r="V877" s="70"/>
      <c r="W877" s="70"/>
      <c r="X877" s="70"/>
      <c r="Y877" s="70"/>
      <c r="Z877" s="109">
        <v>1</v>
      </c>
      <c r="AA877" s="70"/>
      <c r="AB877" s="70"/>
      <c r="AC877" s="70"/>
      <c r="AD877" s="70"/>
      <c r="AE877" s="69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8">
        <v>125</v>
      </c>
      <c r="AQ877" s="55">
        <f>VLOOKUP(E877,'[1]LopHocPhan'!C$2:F$1412,4,FALSE)</f>
        <v>1</v>
      </c>
      <c r="AR877" s="55"/>
      <c r="AS877" s="55"/>
      <c r="AT877" s="55"/>
      <c r="AU877" s="93">
        <f t="shared" si="71"/>
        <v>125</v>
      </c>
      <c r="AV877" s="111" t="s">
        <v>96</v>
      </c>
      <c r="AW877" s="55">
        <v>1</v>
      </c>
      <c r="AX877" s="93" t="s">
        <v>876</v>
      </c>
      <c r="AY877" s="72"/>
      <c r="AZ877" s="72" t="s">
        <v>877</v>
      </c>
      <c r="BA877" s="70"/>
      <c r="BB877" s="70"/>
      <c r="BC877" s="70"/>
      <c r="BD877" s="70"/>
      <c r="BE877" s="70" t="s">
        <v>71</v>
      </c>
      <c r="BF877" s="70" t="s">
        <v>204</v>
      </c>
      <c r="BG877" s="70"/>
      <c r="BH877" s="70"/>
      <c r="BI877" s="95" t="s">
        <v>115</v>
      </c>
      <c r="BJ877" s="70" t="s">
        <v>208</v>
      </c>
      <c r="BK877" s="72" t="s">
        <v>332</v>
      </c>
      <c r="BL877" s="72" t="s">
        <v>633</v>
      </c>
      <c r="BM877" s="49">
        <v>34</v>
      </c>
      <c r="BN877" s="60"/>
      <c r="BO877" s="61">
        <v>49</v>
      </c>
      <c r="BP877" s="61"/>
      <c r="BQ877" s="79"/>
      <c r="BR877" s="62"/>
      <c r="BS877" s="74"/>
      <c r="BT877" s="112" t="s">
        <v>333</v>
      </c>
      <c r="BV877" s="38"/>
    </row>
    <row r="878" spans="1:74" ht="22.5" customHeight="1">
      <c r="A878" s="46">
        <v>22</v>
      </c>
      <c r="B878" s="46">
        <v>1158</v>
      </c>
      <c r="C878" s="68" t="s">
        <v>1004</v>
      </c>
      <c r="D878" s="49">
        <v>2</v>
      </c>
      <c r="E878" s="49" t="str">
        <f t="shared" si="70"/>
        <v>1371FMAT0111</v>
      </c>
      <c r="F878" s="49">
        <v>1371</v>
      </c>
      <c r="G878" s="85" t="s">
        <v>1005</v>
      </c>
      <c r="H878" s="77" t="s">
        <v>66</v>
      </c>
      <c r="I878" s="69" t="s">
        <v>570</v>
      </c>
      <c r="J878" s="53"/>
      <c r="K878" s="53"/>
      <c r="L878" s="46"/>
      <c r="M878" s="69"/>
      <c r="N878" s="46"/>
      <c r="O878" s="46">
        <v>1</v>
      </c>
      <c r="P878" s="92"/>
      <c r="Q878" s="92"/>
      <c r="R878" s="69"/>
      <c r="S878" s="109"/>
      <c r="T878" s="109"/>
      <c r="U878" s="109"/>
      <c r="V878" s="109"/>
      <c r="W878" s="109"/>
      <c r="X878" s="109"/>
      <c r="Y878" s="109"/>
      <c r="Z878" s="109"/>
      <c r="AA878" s="70">
        <v>1</v>
      </c>
      <c r="AB878" s="109"/>
      <c r="AC878" s="109"/>
      <c r="AD878" s="109"/>
      <c r="AE878" s="109"/>
      <c r="AF878" s="109"/>
      <c r="AG878" s="109"/>
      <c r="AH878" s="70"/>
      <c r="AI878" s="70"/>
      <c r="AJ878" s="70"/>
      <c r="AK878" s="70"/>
      <c r="AL878" s="70"/>
      <c r="AM878" s="70"/>
      <c r="AN878" s="70"/>
      <c r="AO878" s="70"/>
      <c r="AP878" s="78">
        <v>125</v>
      </c>
      <c r="AQ878" s="55">
        <f>VLOOKUP(E878,'[1]LopHocPhan'!C$2:F$1412,4,FALSE)</f>
        <v>3</v>
      </c>
      <c r="AR878" s="55"/>
      <c r="AS878" s="55"/>
      <c r="AT878" s="55"/>
      <c r="AU878" s="93">
        <f t="shared" si="71"/>
        <v>125</v>
      </c>
      <c r="AV878" s="94" t="s">
        <v>560</v>
      </c>
      <c r="AW878" s="55">
        <v>1</v>
      </c>
      <c r="AX878" s="93" t="s">
        <v>882</v>
      </c>
      <c r="AY878" s="72"/>
      <c r="AZ878" s="72" t="s">
        <v>883</v>
      </c>
      <c r="BA878" s="109"/>
      <c r="BB878" s="55"/>
      <c r="BC878" s="109"/>
      <c r="BD878" s="55"/>
      <c r="BE878" s="70" t="s">
        <v>71</v>
      </c>
      <c r="BF878" s="70" t="s">
        <v>130</v>
      </c>
      <c r="BG878" s="70"/>
      <c r="BH878" s="70"/>
      <c r="BI878" s="95" t="s">
        <v>115</v>
      </c>
      <c r="BJ878" s="55" t="s">
        <v>318</v>
      </c>
      <c r="BK878" s="72" t="s">
        <v>477</v>
      </c>
      <c r="BL878" s="72" t="s">
        <v>539</v>
      </c>
      <c r="BM878" s="49">
        <v>34</v>
      </c>
      <c r="BN878" s="60"/>
      <c r="BO878" s="61">
        <v>49</v>
      </c>
      <c r="BP878" s="61"/>
      <c r="BQ878" s="79"/>
      <c r="BR878" s="62"/>
      <c r="BS878" s="74"/>
      <c r="BT878" s="72" t="s">
        <v>328</v>
      </c>
      <c r="BV878" s="38"/>
    </row>
    <row r="879" spans="1:74" ht="22.5" customHeight="1">
      <c r="A879" s="46">
        <v>23</v>
      </c>
      <c r="B879" s="46">
        <v>1159</v>
      </c>
      <c r="C879" s="68" t="s">
        <v>1004</v>
      </c>
      <c r="D879" s="49">
        <v>2</v>
      </c>
      <c r="E879" s="49" t="str">
        <f t="shared" si="70"/>
        <v>1372FMAT0111</v>
      </c>
      <c r="F879" s="49">
        <v>1372</v>
      </c>
      <c r="G879" s="85" t="s">
        <v>1005</v>
      </c>
      <c r="H879" s="77" t="s">
        <v>66</v>
      </c>
      <c r="I879" s="69" t="s">
        <v>570</v>
      </c>
      <c r="J879" s="53"/>
      <c r="K879" s="53"/>
      <c r="L879" s="46"/>
      <c r="M879" s="69"/>
      <c r="N879" s="46"/>
      <c r="O879" s="46">
        <v>1</v>
      </c>
      <c r="P879" s="92"/>
      <c r="Q879" s="92"/>
      <c r="R879" s="69"/>
      <c r="S879" s="109"/>
      <c r="T879" s="109"/>
      <c r="U879" s="109"/>
      <c r="V879" s="109"/>
      <c r="W879" s="109"/>
      <c r="X879" s="109"/>
      <c r="Y879" s="109"/>
      <c r="Z879" s="109"/>
      <c r="AA879" s="70">
        <v>1</v>
      </c>
      <c r="AB879" s="109"/>
      <c r="AC879" s="109"/>
      <c r="AD879" s="109"/>
      <c r="AE879" s="109"/>
      <c r="AF879" s="109"/>
      <c r="AG879" s="109"/>
      <c r="AH879" s="70"/>
      <c r="AI879" s="70"/>
      <c r="AJ879" s="70"/>
      <c r="AK879" s="70"/>
      <c r="AL879" s="70"/>
      <c r="AM879" s="70"/>
      <c r="AN879" s="70"/>
      <c r="AO879" s="70"/>
      <c r="AP879" s="78">
        <v>125</v>
      </c>
      <c r="AQ879" s="55">
        <f>VLOOKUP(E879,'[1]LopHocPhan'!C$2:F$1412,4,FALSE)</f>
        <v>0</v>
      </c>
      <c r="AR879" s="55"/>
      <c r="AS879" s="55"/>
      <c r="AT879" s="55"/>
      <c r="AU879" s="93">
        <f t="shared" si="71"/>
        <v>125</v>
      </c>
      <c r="AV879" s="94" t="s">
        <v>560</v>
      </c>
      <c r="AW879" s="55">
        <v>1</v>
      </c>
      <c r="AX879" s="93" t="s">
        <v>870</v>
      </c>
      <c r="AY879" s="72"/>
      <c r="AZ879" s="72" t="s">
        <v>871</v>
      </c>
      <c r="BA879" s="109"/>
      <c r="BB879" s="55"/>
      <c r="BC879" s="109"/>
      <c r="BD879" s="55"/>
      <c r="BE879" s="70" t="s">
        <v>71</v>
      </c>
      <c r="BF879" s="70" t="s">
        <v>134</v>
      </c>
      <c r="BG879" s="70"/>
      <c r="BH879" s="70"/>
      <c r="BI879" s="95" t="s">
        <v>115</v>
      </c>
      <c r="BJ879" s="55" t="s">
        <v>171</v>
      </c>
      <c r="BK879" s="72" t="s">
        <v>477</v>
      </c>
      <c r="BL879" s="72" t="s">
        <v>539</v>
      </c>
      <c r="BM879" s="49">
        <v>34</v>
      </c>
      <c r="BN879" s="60"/>
      <c r="BO879" s="61">
        <v>49</v>
      </c>
      <c r="BP879" s="61"/>
      <c r="BQ879" s="79"/>
      <c r="BR879" s="62"/>
      <c r="BS879" s="74"/>
      <c r="BT879" s="72" t="s">
        <v>328</v>
      </c>
      <c r="BV879" s="38"/>
    </row>
    <row r="880" spans="1:74" ht="22.5" customHeight="1">
      <c r="A880" s="46">
        <v>24</v>
      </c>
      <c r="B880" s="46">
        <v>1176</v>
      </c>
      <c r="C880" s="68" t="s">
        <v>1004</v>
      </c>
      <c r="D880" s="49">
        <v>2</v>
      </c>
      <c r="E880" s="49" t="str">
        <f t="shared" si="70"/>
        <v>1373FMAT0111</v>
      </c>
      <c r="F880" s="49">
        <v>1373</v>
      </c>
      <c r="G880" s="85" t="s">
        <v>1005</v>
      </c>
      <c r="H880" s="77" t="s">
        <v>66</v>
      </c>
      <c r="I880" s="69" t="s">
        <v>550</v>
      </c>
      <c r="J880" s="53"/>
      <c r="K880" s="53"/>
      <c r="L880" s="46"/>
      <c r="M880" s="69"/>
      <c r="N880" s="46"/>
      <c r="O880" s="46">
        <v>1</v>
      </c>
      <c r="P880" s="92"/>
      <c r="Q880" s="92"/>
      <c r="R880" s="69"/>
      <c r="S880" s="70"/>
      <c r="T880" s="70"/>
      <c r="U880" s="70">
        <v>1</v>
      </c>
      <c r="V880" s="70"/>
      <c r="W880" s="70"/>
      <c r="X880" s="70"/>
      <c r="Y880" s="70"/>
      <c r="Z880" s="70"/>
      <c r="AA880" s="70"/>
      <c r="AB880" s="70"/>
      <c r="AC880" s="70"/>
      <c r="AD880" s="70"/>
      <c r="AE880" s="69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8">
        <v>120</v>
      </c>
      <c r="AQ880" s="55">
        <f>VLOOKUP(E880,'[1]LopHocPhan'!C$2:F$1412,4,FALSE)</f>
        <v>11</v>
      </c>
      <c r="AR880" s="55"/>
      <c r="AS880" s="55"/>
      <c r="AT880" s="55"/>
      <c r="AU880" s="93">
        <f t="shared" si="71"/>
        <v>120</v>
      </c>
      <c r="AV880" s="94" t="s">
        <v>560</v>
      </c>
      <c r="AW880" s="55">
        <v>3</v>
      </c>
      <c r="AX880" s="93" t="s">
        <v>148</v>
      </c>
      <c r="AY880" s="72"/>
      <c r="AZ880" s="72" t="s">
        <v>350</v>
      </c>
      <c r="BA880" s="70"/>
      <c r="BB880" s="70"/>
      <c r="BC880" s="70"/>
      <c r="BD880" s="70"/>
      <c r="BE880" s="70" t="s">
        <v>119</v>
      </c>
      <c r="BF880" s="70" t="s">
        <v>137</v>
      </c>
      <c r="BG880" s="70"/>
      <c r="BH880" s="70"/>
      <c r="BI880" s="95" t="s">
        <v>119</v>
      </c>
      <c r="BJ880" s="70" t="s">
        <v>124</v>
      </c>
      <c r="BK880" s="72" t="s">
        <v>551</v>
      </c>
      <c r="BL880" s="72" t="s">
        <v>123</v>
      </c>
      <c r="BM880" s="49">
        <v>34</v>
      </c>
      <c r="BN880" s="60"/>
      <c r="BO880" s="61">
        <v>49</v>
      </c>
      <c r="BP880" s="61"/>
      <c r="BQ880" s="79"/>
      <c r="BR880" s="62"/>
      <c r="BS880" s="74"/>
      <c r="BT880" s="72" t="s">
        <v>328</v>
      </c>
      <c r="BV880" s="38"/>
    </row>
    <row r="881" spans="1:74" ht="22.5" customHeight="1">
      <c r="A881" s="46">
        <v>25</v>
      </c>
      <c r="B881" s="46">
        <v>1177</v>
      </c>
      <c r="C881" s="68" t="s">
        <v>1004</v>
      </c>
      <c r="D881" s="49">
        <v>2</v>
      </c>
      <c r="E881" s="49" t="str">
        <f t="shared" si="70"/>
        <v>1374FMAT0111</v>
      </c>
      <c r="F881" s="49">
        <v>1374</v>
      </c>
      <c r="G881" s="85" t="s">
        <v>1005</v>
      </c>
      <c r="H881" s="77" t="s">
        <v>66</v>
      </c>
      <c r="I881" s="69" t="s">
        <v>550</v>
      </c>
      <c r="J881" s="53"/>
      <c r="K881" s="53"/>
      <c r="L881" s="46"/>
      <c r="M881" s="69"/>
      <c r="N881" s="46"/>
      <c r="O881" s="46">
        <v>1</v>
      </c>
      <c r="P881" s="92"/>
      <c r="Q881" s="92"/>
      <c r="R881" s="69"/>
      <c r="S881" s="70"/>
      <c r="T881" s="70"/>
      <c r="U881" s="70">
        <v>1</v>
      </c>
      <c r="V881" s="70"/>
      <c r="W881" s="70"/>
      <c r="X881" s="70"/>
      <c r="Y881" s="70"/>
      <c r="Z881" s="70"/>
      <c r="AA881" s="70"/>
      <c r="AB881" s="70"/>
      <c r="AC881" s="70"/>
      <c r="AD881" s="70"/>
      <c r="AE881" s="69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8">
        <v>150</v>
      </c>
      <c r="AQ881" s="55">
        <f>VLOOKUP(E881,'[1]LopHocPhan'!C$2:F$1412,4,FALSE)</f>
        <v>3</v>
      </c>
      <c r="AR881" s="55"/>
      <c r="AS881" s="55"/>
      <c r="AT881" s="55"/>
      <c r="AU881" s="93">
        <f t="shared" si="71"/>
        <v>150</v>
      </c>
      <c r="AV881" s="94" t="s">
        <v>560</v>
      </c>
      <c r="AW881" s="55">
        <v>3</v>
      </c>
      <c r="AX881" s="93" t="s">
        <v>873</v>
      </c>
      <c r="AY881" s="72"/>
      <c r="AZ881" s="58" t="s">
        <v>874</v>
      </c>
      <c r="BA881" s="70"/>
      <c r="BB881" s="70"/>
      <c r="BC881" s="70"/>
      <c r="BD881" s="70"/>
      <c r="BE881" s="70" t="s">
        <v>119</v>
      </c>
      <c r="BF881" s="70" t="s">
        <v>171</v>
      </c>
      <c r="BG881" s="70"/>
      <c r="BH881" s="70"/>
      <c r="BI881" s="95" t="s">
        <v>119</v>
      </c>
      <c r="BJ881" s="70" t="s">
        <v>402</v>
      </c>
      <c r="BK881" s="72" t="s">
        <v>551</v>
      </c>
      <c r="BL881" s="72" t="s">
        <v>123</v>
      </c>
      <c r="BM881" s="49">
        <v>34</v>
      </c>
      <c r="BN881" s="60"/>
      <c r="BO881" s="61">
        <v>49</v>
      </c>
      <c r="BP881" s="61"/>
      <c r="BQ881" s="79"/>
      <c r="BR881" s="62"/>
      <c r="BS881" s="74"/>
      <c r="BT881" s="72" t="s">
        <v>328</v>
      </c>
      <c r="BV881" s="38"/>
    </row>
    <row r="882" spans="1:74" ht="22.5" customHeight="1">
      <c r="A882" s="46">
        <v>26</v>
      </c>
      <c r="B882" s="46">
        <v>1184</v>
      </c>
      <c r="C882" s="106" t="s">
        <v>1004</v>
      </c>
      <c r="D882" s="85">
        <v>2</v>
      </c>
      <c r="E882" s="49" t="str">
        <f t="shared" si="70"/>
        <v>1375FMAT0111</v>
      </c>
      <c r="F882" s="49">
        <v>1375</v>
      </c>
      <c r="G882" s="85" t="s">
        <v>1005</v>
      </c>
      <c r="H882" s="77" t="s">
        <v>66</v>
      </c>
      <c r="I882" s="69" t="s">
        <v>879</v>
      </c>
      <c r="J882" s="53"/>
      <c r="K882" s="53"/>
      <c r="L882" s="46"/>
      <c r="M882" s="69"/>
      <c r="N882" s="46"/>
      <c r="O882" s="46">
        <v>1</v>
      </c>
      <c r="P882" s="92"/>
      <c r="Q882" s="92"/>
      <c r="R882" s="69"/>
      <c r="S882" s="69"/>
      <c r="T882" s="69"/>
      <c r="U882" s="69"/>
      <c r="V882" s="70">
        <v>1</v>
      </c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70"/>
      <c r="AI882" s="70"/>
      <c r="AJ882" s="70"/>
      <c r="AK882" s="70"/>
      <c r="AL882" s="70"/>
      <c r="AM882" s="70"/>
      <c r="AN882" s="70"/>
      <c r="AO882" s="70"/>
      <c r="AP882" s="78">
        <v>125</v>
      </c>
      <c r="AQ882" s="55">
        <f>VLOOKUP(E882,'[1]LopHocPhan'!C$2:F$1412,4,FALSE)</f>
        <v>6</v>
      </c>
      <c r="AR882" s="55"/>
      <c r="AS882" s="55"/>
      <c r="AT882" s="55"/>
      <c r="AU882" s="93">
        <f t="shared" si="71"/>
        <v>125</v>
      </c>
      <c r="AV882" s="94" t="s">
        <v>136</v>
      </c>
      <c r="AW882" s="55">
        <v>1</v>
      </c>
      <c r="AX882" s="93" t="s">
        <v>97</v>
      </c>
      <c r="AY882" s="107"/>
      <c r="AZ882" s="72" t="s">
        <v>875</v>
      </c>
      <c r="BA882" s="95" t="s">
        <v>115</v>
      </c>
      <c r="BB882" s="77" t="s">
        <v>331</v>
      </c>
      <c r="BC882" s="69"/>
      <c r="BD882" s="77"/>
      <c r="BE882" s="69"/>
      <c r="BF882" s="77"/>
      <c r="BG882" s="69" t="s">
        <v>93</v>
      </c>
      <c r="BH882" s="77" t="s">
        <v>158</v>
      </c>
      <c r="BI882" s="69"/>
      <c r="BJ882" s="77"/>
      <c r="BK882" s="107" t="s">
        <v>332</v>
      </c>
      <c r="BL882" s="107" t="s">
        <v>633</v>
      </c>
      <c r="BM882" s="49">
        <v>34</v>
      </c>
      <c r="BN882" s="60"/>
      <c r="BO882" s="61">
        <v>49</v>
      </c>
      <c r="BP882" s="61"/>
      <c r="BQ882" s="79"/>
      <c r="BR882" s="62"/>
      <c r="BS882" s="74"/>
      <c r="BT882" s="112" t="s">
        <v>333</v>
      </c>
      <c r="BV882" s="38"/>
    </row>
    <row r="883" spans="1:74" ht="22.5" customHeight="1">
      <c r="A883" s="46">
        <v>27</v>
      </c>
      <c r="B883" s="46">
        <v>1185</v>
      </c>
      <c r="C883" s="106" t="s">
        <v>1004</v>
      </c>
      <c r="D883" s="85">
        <v>2</v>
      </c>
      <c r="E883" s="49" t="str">
        <f t="shared" si="70"/>
        <v>1376FMAT0111</v>
      </c>
      <c r="F883" s="49">
        <v>1376</v>
      </c>
      <c r="G883" s="85" t="s">
        <v>1005</v>
      </c>
      <c r="H883" s="77" t="s">
        <v>66</v>
      </c>
      <c r="I883" s="69" t="s">
        <v>879</v>
      </c>
      <c r="J883" s="53"/>
      <c r="K883" s="53"/>
      <c r="L883" s="46"/>
      <c r="M883" s="69"/>
      <c r="N883" s="46"/>
      <c r="O883" s="46">
        <v>1</v>
      </c>
      <c r="P883" s="92"/>
      <c r="Q883" s="92"/>
      <c r="R883" s="69"/>
      <c r="S883" s="69"/>
      <c r="T883" s="69"/>
      <c r="U883" s="69"/>
      <c r="V883" s="70">
        <v>1</v>
      </c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70"/>
      <c r="AI883" s="70"/>
      <c r="AJ883" s="70"/>
      <c r="AK883" s="70"/>
      <c r="AL883" s="70"/>
      <c r="AM883" s="70"/>
      <c r="AN883" s="70"/>
      <c r="AO883" s="70"/>
      <c r="AP883" s="78">
        <v>125</v>
      </c>
      <c r="AQ883" s="55">
        <f>VLOOKUP(E883,'[1]LopHocPhan'!C$2:F$1412,4,FALSE)</f>
        <v>1</v>
      </c>
      <c r="AR883" s="55"/>
      <c r="AS883" s="55"/>
      <c r="AT883" s="55"/>
      <c r="AU883" s="93">
        <f t="shared" si="71"/>
        <v>125</v>
      </c>
      <c r="AV883" s="94" t="s">
        <v>136</v>
      </c>
      <c r="AW883" s="55">
        <v>1</v>
      </c>
      <c r="AX883" s="93" t="s">
        <v>876</v>
      </c>
      <c r="AY883" s="107"/>
      <c r="AZ883" s="72" t="s">
        <v>877</v>
      </c>
      <c r="BA883" s="95" t="s">
        <v>115</v>
      </c>
      <c r="BB883" s="77" t="s">
        <v>374</v>
      </c>
      <c r="BC883" s="69"/>
      <c r="BD883" s="77"/>
      <c r="BE883" s="69"/>
      <c r="BF883" s="77"/>
      <c r="BG883" s="69" t="s">
        <v>93</v>
      </c>
      <c r="BH883" s="77" t="s">
        <v>171</v>
      </c>
      <c r="BI883" s="69"/>
      <c r="BJ883" s="77"/>
      <c r="BK883" s="107" t="s">
        <v>332</v>
      </c>
      <c r="BL883" s="107" t="s">
        <v>633</v>
      </c>
      <c r="BM883" s="49">
        <v>34</v>
      </c>
      <c r="BN883" s="60"/>
      <c r="BO883" s="61">
        <v>49</v>
      </c>
      <c r="BP883" s="61"/>
      <c r="BQ883" s="79"/>
      <c r="BR883" s="62"/>
      <c r="BS883" s="74"/>
      <c r="BT883" s="112" t="s">
        <v>333</v>
      </c>
      <c r="BV883" s="38"/>
    </row>
    <row r="884" spans="1:74" ht="22.5" customHeight="1">
      <c r="A884" s="46">
        <v>28</v>
      </c>
      <c r="B884" s="46">
        <v>1204</v>
      </c>
      <c r="C884" s="68" t="s">
        <v>1004</v>
      </c>
      <c r="D884" s="49">
        <v>2</v>
      </c>
      <c r="E884" s="49" t="str">
        <f t="shared" si="70"/>
        <v>1377FMAT0111</v>
      </c>
      <c r="F884" s="49">
        <v>1377</v>
      </c>
      <c r="G884" s="85" t="s">
        <v>1005</v>
      </c>
      <c r="H884" s="77" t="s">
        <v>66</v>
      </c>
      <c r="I884" s="69" t="s">
        <v>572</v>
      </c>
      <c r="J884" s="53"/>
      <c r="K884" s="53"/>
      <c r="L884" s="46"/>
      <c r="M884" s="69"/>
      <c r="N884" s="46"/>
      <c r="O884" s="46">
        <v>1</v>
      </c>
      <c r="P884" s="92"/>
      <c r="Q884" s="92"/>
      <c r="R884" s="69"/>
      <c r="S884" s="69"/>
      <c r="T884" s="69"/>
      <c r="U884" s="69"/>
      <c r="V884" s="69"/>
      <c r="W884" s="69"/>
      <c r="X884" s="69">
        <v>1</v>
      </c>
      <c r="Y884" s="69"/>
      <c r="Z884" s="69"/>
      <c r="AA884" s="69"/>
      <c r="AB884" s="69"/>
      <c r="AC884" s="69"/>
      <c r="AD884" s="69"/>
      <c r="AE884" s="69"/>
      <c r="AF884" s="69"/>
      <c r="AG884" s="69"/>
      <c r="AH884" s="70"/>
      <c r="AI884" s="70"/>
      <c r="AJ884" s="70"/>
      <c r="AK884" s="70"/>
      <c r="AL884" s="70"/>
      <c r="AM884" s="70"/>
      <c r="AN884" s="70"/>
      <c r="AO884" s="70"/>
      <c r="AP884" s="78">
        <v>120</v>
      </c>
      <c r="AQ884" s="55">
        <f>VLOOKUP(E884,'[1]LopHocPhan'!C$2:F$1412,4,FALSE)</f>
        <v>0</v>
      </c>
      <c r="AR884" s="55"/>
      <c r="AS884" s="55"/>
      <c r="AT884" s="55"/>
      <c r="AU884" s="93">
        <f t="shared" si="71"/>
        <v>120</v>
      </c>
      <c r="AV884" s="94" t="s">
        <v>80</v>
      </c>
      <c r="AW884" s="55">
        <v>3</v>
      </c>
      <c r="AX884" s="93" t="s">
        <v>791</v>
      </c>
      <c r="AY884" s="107"/>
      <c r="AZ884" s="72" t="s">
        <v>856</v>
      </c>
      <c r="BA884" s="69"/>
      <c r="BB884" s="77"/>
      <c r="BC884" s="69" t="s">
        <v>119</v>
      </c>
      <c r="BD884" s="77" t="s">
        <v>130</v>
      </c>
      <c r="BE884" s="69"/>
      <c r="BF884" s="77"/>
      <c r="BG884" s="114" t="s">
        <v>119</v>
      </c>
      <c r="BH884" s="77" t="s">
        <v>79</v>
      </c>
      <c r="BI884" s="69"/>
      <c r="BJ884" s="77"/>
      <c r="BK884" s="107" t="s">
        <v>332</v>
      </c>
      <c r="BL884" s="107" t="s">
        <v>865</v>
      </c>
      <c r="BM884" s="49">
        <v>34</v>
      </c>
      <c r="BN884" s="60"/>
      <c r="BO884" s="61">
        <v>49</v>
      </c>
      <c r="BP884" s="61"/>
      <c r="BQ884" s="79"/>
      <c r="BR884" s="62"/>
      <c r="BS884" s="74"/>
      <c r="BT884" s="112" t="s">
        <v>333</v>
      </c>
      <c r="BV884" s="38"/>
    </row>
    <row r="885" spans="1:74" ht="22.5" customHeight="1">
      <c r="A885" s="46">
        <v>29</v>
      </c>
      <c r="B885" s="46">
        <v>1205</v>
      </c>
      <c r="C885" s="68" t="s">
        <v>1004</v>
      </c>
      <c r="D885" s="49">
        <v>2</v>
      </c>
      <c r="E885" s="49" t="str">
        <f t="shared" si="70"/>
        <v>1378FMAT0111</v>
      </c>
      <c r="F885" s="49">
        <v>1378</v>
      </c>
      <c r="G885" s="85" t="s">
        <v>1005</v>
      </c>
      <c r="H885" s="77" t="s">
        <v>66</v>
      </c>
      <c r="I885" s="69" t="s">
        <v>572</v>
      </c>
      <c r="J885" s="53"/>
      <c r="K885" s="53"/>
      <c r="L885" s="46"/>
      <c r="M885" s="69"/>
      <c r="N885" s="46"/>
      <c r="O885" s="46">
        <v>1</v>
      </c>
      <c r="P885" s="92"/>
      <c r="Q885" s="92"/>
      <c r="R885" s="69"/>
      <c r="S885" s="69"/>
      <c r="T885" s="69"/>
      <c r="U885" s="69"/>
      <c r="V885" s="69"/>
      <c r="W885" s="69"/>
      <c r="X885" s="69">
        <v>1</v>
      </c>
      <c r="Y885" s="69"/>
      <c r="Z885" s="69"/>
      <c r="AA885" s="69"/>
      <c r="AB885" s="69"/>
      <c r="AC885" s="69"/>
      <c r="AD885" s="69"/>
      <c r="AE885" s="69"/>
      <c r="AF885" s="69"/>
      <c r="AG885" s="69"/>
      <c r="AH885" s="70"/>
      <c r="AI885" s="70"/>
      <c r="AJ885" s="70"/>
      <c r="AK885" s="70"/>
      <c r="AL885" s="70"/>
      <c r="AM885" s="70"/>
      <c r="AN885" s="70"/>
      <c r="AO885" s="70"/>
      <c r="AP885" s="92">
        <v>150</v>
      </c>
      <c r="AQ885" s="55">
        <f>VLOOKUP(E885,'[1]LopHocPhan'!C$2:F$1412,4,FALSE)</f>
        <v>0</v>
      </c>
      <c r="AR885" s="55"/>
      <c r="AS885" s="55"/>
      <c r="AT885" s="55"/>
      <c r="AU885" s="93">
        <f t="shared" si="71"/>
        <v>150</v>
      </c>
      <c r="AV885" s="94" t="s">
        <v>80</v>
      </c>
      <c r="AW885" s="55">
        <v>3</v>
      </c>
      <c r="AX885" s="93" t="s">
        <v>873</v>
      </c>
      <c r="AY885" s="107"/>
      <c r="AZ885" s="58" t="s">
        <v>874</v>
      </c>
      <c r="BA885" s="69"/>
      <c r="BB885" s="77"/>
      <c r="BC885" s="69" t="s">
        <v>119</v>
      </c>
      <c r="BD885" s="77" t="s">
        <v>81</v>
      </c>
      <c r="BE885" s="69"/>
      <c r="BF885" s="77"/>
      <c r="BG885" s="114" t="s">
        <v>119</v>
      </c>
      <c r="BH885" s="77" t="s">
        <v>81</v>
      </c>
      <c r="BI885" s="69"/>
      <c r="BJ885" s="77"/>
      <c r="BK885" s="107" t="s">
        <v>332</v>
      </c>
      <c r="BL885" s="107" t="s">
        <v>865</v>
      </c>
      <c r="BM885" s="49">
        <v>34</v>
      </c>
      <c r="BN885" s="60"/>
      <c r="BO885" s="61">
        <v>49</v>
      </c>
      <c r="BP885" s="61"/>
      <c r="BQ885" s="79"/>
      <c r="BR885" s="62"/>
      <c r="BS885" s="74"/>
      <c r="BT885" s="112" t="s">
        <v>333</v>
      </c>
      <c r="BV885" s="38"/>
    </row>
    <row r="886" spans="1:74" ht="22.5" customHeight="1">
      <c r="A886" s="46">
        <v>30</v>
      </c>
      <c r="B886" s="46">
        <v>1255</v>
      </c>
      <c r="C886" s="68" t="s">
        <v>1007</v>
      </c>
      <c r="D886" s="49">
        <v>2</v>
      </c>
      <c r="E886" s="49" t="str">
        <f t="shared" si="70"/>
        <v>1352AMAT0812</v>
      </c>
      <c r="F886" s="84">
        <v>1352</v>
      </c>
      <c r="G886" s="85" t="s">
        <v>1008</v>
      </c>
      <c r="H886" s="77" t="s">
        <v>66</v>
      </c>
      <c r="I886" s="70" t="s">
        <v>401</v>
      </c>
      <c r="J886" s="53"/>
      <c r="K886" s="53"/>
      <c r="L886" s="46"/>
      <c r="M886" s="69"/>
      <c r="N886" s="46"/>
      <c r="O886" s="46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69"/>
      <c r="AF886" s="70"/>
      <c r="AG886" s="70"/>
      <c r="AH886" s="70"/>
      <c r="AI886" s="70"/>
      <c r="AJ886" s="70"/>
      <c r="AK886" s="70"/>
      <c r="AL886" s="70"/>
      <c r="AM886" s="70">
        <v>1</v>
      </c>
      <c r="AN886" s="70"/>
      <c r="AO886" s="70"/>
      <c r="AP886" s="78">
        <v>110</v>
      </c>
      <c r="AQ886" s="55">
        <f>VLOOKUP(E886,'[1]LopHocPhan'!C$2:F$1412,4,FALSE)</f>
        <v>81</v>
      </c>
      <c r="AR886" s="56">
        <f aca="true" t="shared" si="72" ref="AR886:AR897">AP886-AQ886</f>
        <v>29</v>
      </c>
      <c r="AS886" s="55"/>
      <c r="AT886" s="55"/>
      <c r="AU886" s="55">
        <f aca="true" t="shared" si="73" ref="AU886:AU897">AQ886</f>
        <v>81</v>
      </c>
      <c r="AV886" s="57" t="s">
        <v>188</v>
      </c>
      <c r="AW886" s="55">
        <v>2</v>
      </c>
      <c r="AX886" s="55" t="s">
        <v>158</v>
      </c>
      <c r="AY886" s="72"/>
      <c r="AZ886" s="72"/>
      <c r="BA886" s="70"/>
      <c r="BB886" s="70"/>
      <c r="BC886" s="70"/>
      <c r="BD886" s="70"/>
      <c r="BE886" s="70"/>
      <c r="BF886" s="70"/>
      <c r="BG886" s="70"/>
      <c r="BH886" s="70"/>
      <c r="BI886" s="70" t="s">
        <v>71</v>
      </c>
      <c r="BJ886" s="70" t="s">
        <v>374</v>
      </c>
      <c r="BK886" s="72" t="s">
        <v>73</v>
      </c>
      <c r="BL886" s="72" t="s">
        <v>74</v>
      </c>
      <c r="BM886" s="49">
        <v>34</v>
      </c>
      <c r="BN886" s="60"/>
      <c r="BO886" s="61">
        <v>16</v>
      </c>
      <c r="BP886" s="61"/>
      <c r="BQ886" s="79"/>
      <c r="BR886" s="62"/>
      <c r="BS886" s="74"/>
      <c r="BT886" s="72" t="s">
        <v>75</v>
      </c>
      <c r="BV886" s="38"/>
    </row>
    <row r="887" spans="1:74" ht="22.5" customHeight="1">
      <c r="A887" s="46">
        <v>31</v>
      </c>
      <c r="B887" s="46">
        <v>1265</v>
      </c>
      <c r="C887" s="68" t="s">
        <v>1007</v>
      </c>
      <c r="D887" s="49">
        <v>2</v>
      </c>
      <c r="E887" s="49" t="str">
        <f t="shared" si="70"/>
        <v>1353AMAT0812</v>
      </c>
      <c r="F887" s="84">
        <v>1353</v>
      </c>
      <c r="G887" s="90" t="s">
        <v>1008</v>
      </c>
      <c r="H887" s="77" t="s">
        <v>66</v>
      </c>
      <c r="I887" s="70" t="s">
        <v>290</v>
      </c>
      <c r="J887" s="53"/>
      <c r="K887" s="53"/>
      <c r="L887" s="46"/>
      <c r="M887" s="69"/>
      <c r="N887" s="46"/>
      <c r="O887" s="46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69"/>
      <c r="AF887" s="70"/>
      <c r="AG887" s="70"/>
      <c r="AH887" s="70"/>
      <c r="AI887" s="70"/>
      <c r="AJ887" s="70">
        <v>1</v>
      </c>
      <c r="AK887" s="70"/>
      <c r="AL887" s="70"/>
      <c r="AM887" s="70"/>
      <c r="AN887" s="70"/>
      <c r="AO887" s="70"/>
      <c r="AP887" s="78">
        <v>65</v>
      </c>
      <c r="AQ887" s="55">
        <f>VLOOKUP(E887,'[1]LopHocPhan'!C$2:F$1412,4,FALSE)</f>
        <v>64</v>
      </c>
      <c r="AR887" s="56">
        <f t="shared" si="72"/>
        <v>1</v>
      </c>
      <c r="AS887" s="55"/>
      <c r="AT887" s="55"/>
      <c r="AU887" s="55">
        <f t="shared" si="73"/>
        <v>64</v>
      </c>
      <c r="AV887" s="57" t="s">
        <v>157</v>
      </c>
      <c r="AW887" s="55">
        <v>2</v>
      </c>
      <c r="AX887" s="55" t="s">
        <v>171</v>
      </c>
      <c r="AY887" s="72"/>
      <c r="AZ887" s="72"/>
      <c r="BA887" s="70" t="s">
        <v>71</v>
      </c>
      <c r="BB887" s="70" t="s">
        <v>522</v>
      </c>
      <c r="BC887" s="70"/>
      <c r="BD887" s="70"/>
      <c r="BE887" s="70"/>
      <c r="BF887" s="70"/>
      <c r="BG887" s="70"/>
      <c r="BH887" s="70"/>
      <c r="BI887" s="70"/>
      <c r="BJ887" s="70"/>
      <c r="BK887" s="72" t="s">
        <v>73</v>
      </c>
      <c r="BL887" s="72" t="s">
        <v>87</v>
      </c>
      <c r="BM887" s="49">
        <v>34</v>
      </c>
      <c r="BN887" s="60"/>
      <c r="BO887" s="61">
        <v>16</v>
      </c>
      <c r="BP887" s="61"/>
      <c r="BQ887" s="79"/>
      <c r="BR887" s="62"/>
      <c r="BS887" s="74"/>
      <c r="BT887" s="72" t="s">
        <v>75</v>
      </c>
      <c r="BV887" s="38"/>
    </row>
    <row r="888" spans="1:72" ht="25.5" customHeight="1">
      <c r="A888" s="46">
        <v>1</v>
      </c>
      <c r="B888" s="46">
        <v>337</v>
      </c>
      <c r="C888" s="64" t="s">
        <v>1009</v>
      </c>
      <c r="D888" s="48">
        <v>2</v>
      </c>
      <c r="E888" s="49" t="str">
        <f t="shared" si="70"/>
        <v>1351BLAW1911</v>
      </c>
      <c r="F888" s="50">
        <v>1351</v>
      </c>
      <c r="G888" s="51" t="s">
        <v>1010</v>
      </c>
      <c r="H888" s="52" t="s">
        <v>66</v>
      </c>
      <c r="I888" s="46" t="s">
        <v>842</v>
      </c>
      <c r="J888" s="53"/>
      <c r="K888" s="53"/>
      <c r="L888" s="46">
        <v>1</v>
      </c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>
        <v>1</v>
      </c>
      <c r="Z888" s="46"/>
      <c r="AA888" s="46"/>
      <c r="AB888" s="46"/>
      <c r="AC888" s="46"/>
      <c r="AD888" s="46"/>
      <c r="AE888" s="53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54">
        <v>130</v>
      </c>
      <c r="AQ888" s="55">
        <f>VLOOKUP(E888,'[1]LopHocPhan'!C$2:F$1412,4,FALSE)</f>
        <v>129</v>
      </c>
      <c r="AR888" s="56">
        <f t="shared" si="72"/>
        <v>1</v>
      </c>
      <c r="AS888" s="55"/>
      <c r="AT888" s="55"/>
      <c r="AU888" s="55">
        <f t="shared" si="73"/>
        <v>129</v>
      </c>
      <c r="AV888" s="57" t="s">
        <v>173</v>
      </c>
      <c r="AW888" s="55">
        <v>2</v>
      </c>
      <c r="AX888" s="55" t="s">
        <v>873</v>
      </c>
      <c r="AY888" s="58"/>
      <c r="AZ888" s="58" t="s">
        <v>1011</v>
      </c>
      <c r="BA888" s="46"/>
      <c r="BB888" s="46"/>
      <c r="BC888" s="46" t="s">
        <v>71</v>
      </c>
      <c r="BD888" s="46" t="s">
        <v>158</v>
      </c>
      <c r="BE888" s="46"/>
      <c r="BF888" s="46"/>
      <c r="BG888" s="46"/>
      <c r="BH888" s="46"/>
      <c r="BI888" s="46"/>
      <c r="BJ888" s="46"/>
      <c r="BK888" s="58" t="s">
        <v>73</v>
      </c>
      <c r="BL888" s="58" t="s">
        <v>87</v>
      </c>
      <c r="BM888" s="48">
        <v>35</v>
      </c>
      <c r="BN888" s="60"/>
      <c r="BO888" s="36">
        <v>46</v>
      </c>
      <c r="BP888" s="61"/>
      <c r="BQ888" s="62"/>
      <c r="BR888" s="62"/>
      <c r="BS888" s="63"/>
      <c r="BT888" s="58" t="s">
        <v>75</v>
      </c>
    </row>
    <row r="889" spans="1:72" ht="25.5" customHeight="1">
      <c r="A889" s="46">
        <v>2</v>
      </c>
      <c r="B889" s="46">
        <v>338</v>
      </c>
      <c r="C889" s="117" t="s">
        <v>1012</v>
      </c>
      <c r="D889" s="48">
        <v>2</v>
      </c>
      <c r="E889" s="49" t="str">
        <f t="shared" si="70"/>
        <v>1351BLAW1011</v>
      </c>
      <c r="F889" s="50">
        <v>1351</v>
      </c>
      <c r="G889" s="51" t="s">
        <v>1013</v>
      </c>
      <c r="H889" s="52" t="s">
        <v>66</v>
      </c>
      <c r="I889" s="46" t="s">
        <v>842</v>
      </c>
      <c r="J889" s="53"/>
      <c r="K889" s="53"/>
      <c r="L889" s="46">
        <v>1</v>
      </c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>
        <v>1</v>
      </c>
      <c r="Z889" s="46"/>
      <c r="AA889" s="46"/>
      <c r="AB889" s="46"/>
      <c r="AC889" s="46"/>
      <c r="AD889" s="46"/>
      <c r="AE889" s="53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54">
        <v>130</v>
      </c>
      <c r="AQ889" s="55">
        <f>VLOOKUP(E889,'[1]LopHocPhan'!C$2:F$1412,4,FALSE)</f>
        <v>129</v>
      </c>
      <c r="AR889" s="56">
        <f t="shared" si="72"/>
        <v>1</v>
      </c>
      <c r="AS889" s="55"/>
      <c r="AT889" s="55"/>
      <c r="AU889" s="55">
        <f t="shared" si="73"/>
        <v>129</v>
      </c>
      <c r="AV889" s="57" t="s">
        <v>91</v>
      </c>
      <c r="AW889" s="55">
        <v>2</v>
      </c>
      <c r="AX889" s="55" t="s">
        <v>612</v>
      </c>
      <c r="AY889" s="58"/>
      <c r="AZ889" s="58" t="s">
        <v>1014</v>
      </c>
      <c r="BA889" s="46"/>
      <c r="BB889" s="46"/>
      <c r="BC889" s="46"/>
      <c r="BD889" s="46"/>
      <c r="BE889" s="46"/>
      <c r="BF889" s="46"/>
      <c r="BG889" s="46"/>
      <c r="BH889" s="46"/>
      <c r="BI889" s="46" t="s">
        <v>71</v>
      </c>
      <c r="BJ889" s="46" t="s">
        <v>402</v>
      </c>
      <c r="BK889" s="58" t="s">
        <v>73</v>
      </c>
      <c r="BL889" s="58" t="s">
        <v>74</v>
      </c>
      <c r="BM889" s="48">
        <v>35</v>
      </c>
      <c r="BN889" s="60"/>
      <c r="BO889" s="36">
        <v>46</v>
      </c>
      <c r="BP889" s="61"/>
      <c r="BQ889" s="62"/>
      <c r="BR889" s="62"/>
      <c r="BS889" s="63"/>
      <c r="BT889" s="58" t="s">
        <v>75</v>
      </c>
    </row>
    <row r="890" spans="1:72" ht="25.5" customHeight="1">
      <c r="A890" s="46">
        <v>3</v>
      </c>
      <c r="B890" s="46">
        <v>366</v>
      </c>
      <c r="C890" s="64" t="s">
        <v>1015</v>
      </c>
      <c r="D890" s="48">
        <v>2</v>
      </c>
      <c r="E890" s="49" t="str">
        <f t="shared" si="70"/>
        <v>1351BLAW2011</v>
      </c>
      <c r="F890" s="50">
        <v>1351</v>
      </c>
      <c r="G890" s="51" t="s">
        <v>1016</v>
      </c>
      <c r="H890" s="52" t="s">
        <v>66</v>
      </c>
      <c r="I890" s="53" t="s">
        <v>285</v>
      </c>
      <c r="J890" s="53"/>
      <c r="K890" s="53"/>
      <c r="L890" s="46">
        <v>1</v>
      </c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>
        <v>1</v>
      </c>
      <c r="AC890" s="46"/>
      <c r="AD890" s="46"/>
      <c r="AE890" s="53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54">
        <v>151</v>
      </c>
      <c r="AQ890" s="55">
        <f>VLOOKUP(E890,'[1]LopHocPhan'!C$2:F$1412,4,FALSE)</f>
        <v>150</v>
      </c>
      <c r="AR890" s="56">
        <f t="shared" si="72"/>
        <v>1</v>
      </c>
      <c r="AS890" s="55"/>
      <c r="AT890" s="55"/>
      <c r="AU890" s="55">
        <f t="shared" si="73"/>
        <v>150</v>
      </c>
      <c r="AV890" s="57" t="s">
        <v>175</v>
      </c>
      <c r="AW890" s="55">
        <v>4</v>
      </c>
      <c r="AX890" s="55" t="s">
        <v>226</v>
      </c>
      <c r="AY890" s="58"/>
      <c r="AZ890" s="58" t="s">
        <v>241</v>
      </c>
      <c r="BA890" s="46"/>
      <c r="BB890" s="46"/>
      <c r="BC890" s="46" t="s">
        <v>93</v>
      </c>
      <c r="BD890" s="46" t="s">
        <v>81</v>
      </c>
      <c r="BE890" s="46"/>
      <c r="BF890" s="46"/>
      <c r="BG890" s="46"/>
      <c r="BH890" s="46"/>
      <c r="BI890" s="46"/>
      <c r="BJ890" s="46"/>
      <c r="BK890" s="58" t="s">
        <v>73</v>
      </c>
      <c r="BL890" s="58" t="s">
        <v>87</v>
      </c>
      <c r="BM890" s="48">
        <v>35</v>
      </c>
      <c r="BN890" s="60"/>
      <c r="BO890" s="36">
        <v>46</v>
      </c>
      <c r="BP890" s="61"/>
      <c r="BQ890" s="62"/>
      <c r="BR890" s="62"/>
      <c r="BS890" s="63"/>
      <c r="BT890" s="58" t="s">
        <v>75</v>
      </c>
    </row>
    <row r="891" spans="1:75" ht="25.5" customHeight="1">
      <c r="A891" s="46">
        <v>4</v>
      </c>
      <c r="B891" s="46">
        <v>683</v>
      </c>
      <c r="C891" s="81" t="s">
        <v>1012</v>
      </c>
      <c r="D891" s="49">
        <v>2</v>
      </c>
      <c r="E891" s="49" t="str">
        <f t="shared" si="70"/>
        <v>1352BLAW1011</v>
      </c>
      <c r="F891" s="76">
        <v>1352</v>
      </c>
      <c r="G891" s="70" t="s">
        <v>1013</v>
      </c>
      <c r="H891" s="49" t="s">
        <v>66</v>
      </c>
      <c r="I891" s="70" t="s">
        <v>112</v>
      </c>
      <c r="J891" s="53"/>
      <c r="K891" s="53"/>
      <c r="L891" s="46"/>
      <c r="M891" s="69">
        <v>1</v>
      </c>
      <c r="N891" s="46"/>
      <c r="O891" s="46"/>
      <c r="P891" s="70"/>
      <c r="Q891" s="70"/>
      <c r="R891" s="70"/>
      <c r="S891" s="70"/>
      <c r="T891" s="70"/>
      <c r="U891" s="70"/>
      <c r="V891" s="70"/>
      <c r="W891" s="70"/>
      <c r="X891" s="70"/>
      <c r="Y891" s="70">
        <v>1</v>
      </c>
      <c r="Z891" s="70"/>
      <c r="AA891" s="70"/>
      <c r="AB891" s="70"/>
      <c r="AC891" s="70"/>
      <c r="AD891" s="70"/>
      <c r="AE891" s="69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>
        <v>120</v>
      </c>
      <c r="AQ891" s="55">
        <f>VLOOKUP(E891,'[1]LopHocPhan'!C$2:F$1412,4,FALSE)</f>
        <v>96</v>
      </c>
      <c r="AR891" s="56">
        <f t="shared" si="72"/>
        <v>24</v>
      </c>
      <c r="AS891" s="55"/>
      <c r="AT891" s="55"/>
      <c r="AU891" s="55">
        <f t="shared" si="73"/>
        <v>96</v>
      </c>
      <c r="AV891" s="71" t="s">
        <v>173</v>
      </c>
      <c r="AW891" s="55">
        <v>2</v>
      </c>
      <c r="AX891" s="55" t="s">
        <v>402</v>
      </c>
      <c r="AY891" s="58"/>
      <c r="AZ891" s="72"/>
      <c r="BA891" s="70"/>
      <c r="BB891" s="70"/>
      <c r="BC891" s="70" t="s">
        <v>71</v>
      </c>
      <c r="BD891" s="70" t="s">
        <v>204</v>
      </c>
      <c r="BE891" s="70"/>
      <c r="BF891" s="70"/>
      <c r="BG891" s="70"/>
      <c r="BH891" s="70"/>
      <c r="BI891" s="70"/>
      <c r="BJ891" s="70"/>
      <c r="BK891" s="72" t="s">
        <v>73</v>
      </c>
      <c r="BL891" s="58" t="s">
        <v>87</v>
      </c>
      <c r="BM891" s="49">
        <v>35</v>
      </c>
      <c r="BN891" s="60"/>
      <c r="BO891" s="36">
        <v>47</v>
      </c>
      <c r="BP891" s="61"/>
      <c r="BQ891" s="62"/>
      <c r="BR891" s="62"/>
      <c r="BS891" s="74"/>
      <c r="BT891" s="72" t="s">
        <v>105</v>
      </c>
      <c r="BV891" s="38"/>
      <c r="BW891" s="38"/>
    </row>
    <row r="892" spans="1:75" ht="25.5" customHeight="1">
      <c r="A892" s="46">
        <v>5</v>
      </c>
      <c r="B892" s="46">
        <v>684</v>
      </c>
      <c r="C892" s="81" t="s">
        <v>1012</v>
      </c>
      <c r="D892" s="49">
        <v>2</v>
      </c>
      <c r="E892" s="49" t="str">
        <f t="shared" si="70"/>
        <v>1353BLAW1011</v>
      </c>
      <c r="F892" s="76">
        <v>1353</v>
      </c>
      <c r="G892" s="70" t="s">
        <v>1013</v>
      </c>
      <c r="H892" s="49" t="s">
        <v>66</v>
      </c>
      <c r="I892" s="70" t="s">
        <v>112</v>
      </c>
      <c r="J892" s="53"/>
      <c r="K892" s="53"/>
      <c r="L892" s="46"/>
      <c r="M892" s="69">
        <v>1</v>
      </c>
      <c r="N892" s="46"/>
      <c r="O892" s="46"/>
      <c r="P892" s="70"/>
      <c r="Q892" s="70"/>
      <c r="R892" s="70"/>
      <c r="S892" s="70"/>
      <c r="T892" s="70"/>
      <c r="U892" s="70"/>
      <c r="V892" s="70"/>
      <c r="W892" s="70"/>
      <c r="X892" s="70"/>
      <c r="Y892" s="70">
        <v>1</v>
      </c>
      <c r="Z892" s="70"/>
      <c r="AA892" s="70"/>
      <c r="AB892" s="70"/>
      <c r="AC892" s="70"/>
      <c r="AD892" s="70"/>
      <c r="AE892" s="69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>
        <v>60</v>
      </c>
      <c r="AQ892" s="55">
        <f>VLOOKUP(E892,'[1]LopHocPhan'!C$2:F$1412,4,FALSE)</f>
        <v>58</v>
      </c>
      <c r="AR892" s="56">
        <f t="shared" si="72"/>
        <v>2</v>
      </c>
      <c r="AS892" s="55"/>
      <c r="AT892" s="55"/>
      <c r="AU892" s="55">
        <f t="shared" si="73"/>
        <v>58</v>
      </c>
      <c r="AV892" s="71" t="s">
        <v>173</v>
      </c>
      <c r="AW892" s="55">
        <v>2</v>
      </c>
      <c r="AX892" s="55" t="s">
        <v>108</v>
      </c>
      <c r="AY892" s="58"/>
      <c r="AZ892" s="72"/>
      <c r="BA892" s="70"/>
      <c r="BB892" s="70"/>
      <c r="BC892" s="70" t="s">
        <v>71</v>
      </c>
      <c r="BD892" s="70" t="s">
        <v>120</v>
      </c>
      <c r="BE892" s="70"/>
      <c r="BF892" s="70"/>
      <c r="BG892" s="70"/>
      <c r="BH892" s="70"/>
      <c r="BI892" s="70"/>
      <c r="BJ892" s="70"/>
      <c r="BK892" s="72" t="s">
        <v>73</v>
      </c>
      <c r="BL892" s="58" t="s">
        <v>87</v>
      </c>
      <c r="BM892" s="49">
        <v>35</v>
      </c>
      <c r="BN892" s="60"/>
      <c r="BO892" s="36">
        <v>47</v>
      </c>
      <c r="BP892" s="61"/>
      <c r="BQ892" s="62"/>
      <c r="BR892" s="62"/>
      <c r="BS892" s="74"/>
      <c r="BT892" s="72" t="s">
        <v>105</v>
      </c>
      <c r="BV892" s="38"/>
      <c r="BW892" s="38"/>
    </row>
    <row r="893" spans="1:74" ht="25.5" customHeight="1">
      <c r="A893" s="46">
        <v>6</v>
      </c>
      <c r="B893" s="46">
        <v>799</v>
      </c>
      <c r="C893" s="81" t="s">
        <v>1017</v>
      </c>
      <c r="D893" s="70">
        <v>2</v>
      </c>
      <c r="E893" s="49" t="str">
        <f t="shared" si="70"/>
        <v>1351TLAW0111</v>
      </c>
      <c r="F893" s="104" t="s">
        <v>485</v>
      </c>
      <c r="G893" s="77" t="s">
        <v>1018</v>
      </c>
      <c r="H893" s="77" t="s">
        <v>66</v>
      </c>
      <c r="I893" s="69" t="s">
        <v>618</v>
      </c>
      <c r="J893" s="53"/>
      <c r="K893" s="53"/>
      <c r="L893" s="46"/>
      <c r="M893" s="69"/>
      <c r="N893" s="46">
        <v>1</v>
      </c>
      <c r="O893" s="46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69"/>
      <c r="AF893" s="70">
        <v>1</v>
      </c>
      <c r="AG893" s="70"/>
      <c r="AH893" s="70"/>
      <c r="AI893" s="70"/>
      <c r="AJ893" s="70"/>
      <c r="AK893" s="70"/>
      <c r="AL893" s="70"/>
      <c r="AM893" s="70"/>
      <c r="AN893" s="70"/>
      <c r="AO893" s="70"/>
      <c r="AP893" s="78">
        <v>120</v>
      </c>
      <c r="AQ893" s="55">
        <f>VLOOKUP(E893,'[1]LopHocPhan'!C$2:F$1412,4,FALSE)</f>
        <v>120</v>
      </c>
      <c r="AR893" s="56">
        <f t="shared" si="72"/>
        <v>0</v>
      </c>
      <c r="AS893" s="55"/>
      <c r="AT893" s="55"/>
      <c r="AU893" s="55">
        <f t="shared" si="73"/>
        <v>120</v>
      </c>
      <c r="AV893" s="71" t="s">
        <v>102</v>
      </c>
      <c r="AW893" s="55">
        <v>2</v>
      </c>
      <c r="AX893" s="55" t="s">
        <v>296</v>
      </c>
      <c r="AY893" s="72" t="s">
        <v>297</v>
      </c>
      <c r="AZ893" s="72"/>
      <c r="BA893" s="70"/>
      <c r="BB893" s="70"/>
      <c r="BC893" s="70"/>
      <c r="BD893" s="70"/>
      <c r="BE893" s="46" t="s">
        <v>93</v>
      </c>
      <c r="BF893" s="70" t="s">
        <v>131</v>
      </c>
      <c r="BG893" s="70"/>
      <c r="BH893" s="70"/>
      <c r="BI893" s="70"/>
      <c r="BJ893" s="70"/>
      <c r="BK893" s="72" t="s">
        <v>73</v>
      </c>
      <c r="BL893" s="72" t="s">
        <v>74</v>
      </c>
      <c r="BM893" s="49">
        <v>35</v>
      </c>
      <c r="BN893" s="60"/>
      <c r="BO893" s="61">
        <v>48</v>
      </c>
      <c r="BP893" s="61"/>
      <c r="BQ893" s="79"/>
      <c r="BR893" s="62"/>
      <c r="BS893" s="74"/>
      <c r="BT893" s="72" t="s">
        <v>105</v>
      </c>
      <c r="BV893" s="38"/>
    </row>
    <row r="894" spans="1:74" ht="25.5" customHeight="1">
      <c r="A894" s="46">
        <v>7</v>
      </c>
      <c r="B894" s="46">
        <v>800</v>
      </c>
      <c r="C894" s="81" t="s">
        <v>1017</v>
      </c>
      <c r="D894" s="70">
        <v>2</v>
      </c>
      <c r="E894" s="49" t="str">
        <f t="shared" si="70"/>
        <v>1352TLAW0111</v>
      </c>
      <c r="F894" s="104" t="s">
        <v>488</v>
      </c>
      <c r="G894" s="77" t="s">
        <v>1018</v>
      </c>
      <c r="H894" s="77" t="s">
        <v>66</v>
      </c>
      <c r="I894" s="69" t="s">
        <v>618</v>
      </c>
      <c r="J894" s="53"/>
      <c r="K894" s="53"/>
      <c r="L894" s="46"/>
      <c r="M894" s="69"/>
      <c r="N894" s="46">
        <v>1</v>
      </c>
      <c r="O894" s="46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69"/>
      <c r="AF894" s="70">
        <v>1</v>
      </c>
      <c r="AG894" s="70"/>
      <c r="AH894" s="70"/>
      <c r="AI894" s="70"/>
      <c r="AJ894" s="70"/>
      <c r="AK894" s="70"/>
      <c r="AL894" s="70"/>
      <c r="AM894" s="70"/>
      <c r="AN894" s="70"/>
      <c r="AO894" s="70"/>
      <c r="AP894" s="78">
        <v>65</v>
      </c>
      <c r="AQ894" s="55">
        <f>VLOOKUP(E894,'[1]LopHocPhan'!C$2:F$1412,4,FALSE)</f>
        <v>49</v>
      </c>
      <c r="AR894" s="56">
        <f t="shared" si="72"/>
        <v>16</v>
      </c>
      <c r="AS894" s="55"/>
      <c r="AT894" s="55"/>
      <c r="AU894" s="55">
        <f t="shared" si="73"/>
        <v>49</v>
      </c>
      <c r="AV894" s="71" t="s">
        <v>102</v>
      </c>
      <c r="AW894" s="55">
        <v>3</v>
      </c>
      <c r="AX894" s="55" t="s">
        <v>296</v>
      </c>
      <c r="AY894" s="72" t="s">
        <v>297</v>
      </c>
      <c r="AZ894" s="72"/>
      <c r="BA894" s="70"/>
      <c r="BB894" s="70"/>
      <c r="BC894" s="70"/>
      <c r="BD894" s="70"/>
      <c r="BE894" s="46" t="s">
        <v>93</v>
      </c>
      <c r="BF894" s="70" t="s">
        <v>127</v>
      </c>
      <c r="BG894" s="70"/>
      <c r="BH894" s="70"/>
      <c r="BI894" s="70"/>
      <c r="BJ894" s="70"/>
      <c r="BK894" s="72" t="s">
        <v>73</v>
      </c>
      <c r="BL894" s="72" t="s">
        <v>74</v>
      </c>
      <c r="BM894" s="49">
        <v>35</v>
      </c>
      <c r="BN894" s="60"/>
      <c r="BO894" s="61">
        <v>48</v>
      </c>
      <c r="BP894" s="61"/>
      <c r="BQ894" s="79"/>
      <c r="BR894" s="62"/>
      <c r="BS894" s="74"/>
      <c r="BT894" s="72" t="s">
        <v>105</v>
      </c>
      <c r="BV894" s="38"/>
    </row>
    <row r="895" spans="1:74" ht="25.5" customHeight="1">
      <c r="A895" s="46">
        <v>8</v>
      </c>
      <c r="B895" s="46">
        <v>971</v>
      </c>
      <c r="C895" s="68" t="s">
        <v>1019</v>
      </c>
      <c r="D895" s="49">
        <v>3</v>
      </c>
      <c r="E895" s="49" t="str">
        <f t="shared" si="70"/>
        <v>1351BLAW2111</v>
      </c>
      <c r="F895" s="104" t="s">
        <v>485</v>
      </c>
      <c r="G895" s="77" t="s">
        <v>1020</v>
      </c>
      <c r="H895" s="77" t="s">
        <v>111</v>
      </c>
      <c r="I895" s="69" t="s">
        <v>165</v>
      </c>
      <c r="J895" s="53"/>
      <c r="K895" s="53"/>
      <c r="L895" s="46"/>
      <c r="M895" s="69"/>
      <c r="N895" s="46">
        <v>1</v>
      </c>
      <c r="O895" s="46"/>
      <c r="P895" s="70"/>
      <c r="Q895" s="70"/>
      <c r="R895" s="70"/>
      <c r="S895" s="70"/>
      <c r="T895" s="70"/>
      <c r="U895" s="70"/>
      <c r="V895" s="70"/>
      <c r="W895" s="70"/>
      <c r="X895" s="70"/>
      <c r="Y895" s="70">
        <v>1</v>
      </c>
      <c r="Z895" s="70"/>
      <c r="AA895" s="70"/>
      <c r="AB895" s="70"/>
      <c r="AC895" s="70"/>
      <c r="AD895" s="70"/>
      <c r="AE895" s="69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8">
        <v>115</v>
      </c>
      <c r="AQ895" s="55">
        <f>VLOOKUP(E895,'[1]LopHocPhan'!C$2:F$1412,4,FALSE)</f>
        <v>113</v>
      </c>
      <c r="AR895" s="56">
        <f t="shared" si="72"/>
        <v>2</v>
      </c>
      <c r="AS895" s="55"/>
      <c r="AT895" s="55"/>
      <c r="AU895" s="55">
        <f t="shared" si="73"/>
        <v>113</v>
      </c>
      <c r="AV895" s="71" t="s">
        <v>188</v>
      </c>
      <c r="AW895" s="55">
        <v>3</v>
      </c>
      <c r="AX895" s="55" t="s">
        <v>406</v>
      </c>
      <c r="AY895" s="72"/>
      <c r="AZ895" s="72" t="s">
        <v>1021</v>
      </c>
      <c r="BA895" s="70"/>
      <c r="BB895" s="70"/>
      <c r="BC895" s="70"/>
      <c r="BD895" s="70"/>
      <c r="BE895" s="70"/>
      <c r="BF895" s="70"/>
      <c r="BG895" s="70"/>
      <c r="BH895" s="70"/>
      <c r="BI895" s="46" t="s">
        <v>119</v>
      </c>
      <c r="BJ895" s="70" t="s">
        <v>130</v>
      </c>
      <c r="BK895" s="72" t="s">
        <v>73</v>
      </c>
      <c r="BL895" s="72" t="s">
        <v>74</v>
      </c>
      <c r="BM895" s="49">
        <v>35</v>
      </c>
      <c r="BN895" s="60"/>
      <c r="BO895" s="61">
        <v>48</v>
      </c>
      <c r="BP895" s="61"/>
      <c r="BQ895" s="79"/>
      <c r="BR895" s="62"/>
      <c r="BS895" s="74"/>
      <c r="BT895" s="72" t="s">
        <v>105</v>
      </c>
      <c r="BV895" s="38"/>
    </row>
    <row r="896" spans="1:74" ht="25.5" customHeight="1">
      <c r="A896" s="46">
        <v>9</v>
      </c>
      <c r="B896" s="46">
        <v>972</v>
      </c>
      <c r="C896" s="68" t="s">
        <v>1019</v>
      </c>
      <c r="D896" s="49">
        <v>3</v>
      </c>
      <c r="E896" s="49" t="str">
        <f t="shared" si="70"/>
        <v>1352BLAW2111</v>
      </c>
      <c r="F896" s="104" t="s">
        <v>488</v>
      </c>
      <c r="G896" s="77" t="s">
        <v>1020</v>
      </c>
      <c r="H896" s="77" t="s">
        <v>111</v>
      </c>
      <c r="I896" s="69" t="s">
        <v>165</v>
      </c>
      <c r="J896" s="53"/>
      <c r="K896" s="53"/>
      <c r="L896" s="46"/>
      <c r="M896" s="69"/>
      <c r="N896" s="46">
        <v>1</v>
      </c>
      <c r="O896" s="46"/>
      <c r="P896" s="70"/>
      <c r="Q896" s="70"/>
      <c r="R896" s="70"/>
      <c r="S896" s="70"/>
      <c r="T896" s="70"/>
      <c r="U896" s="70"/>
      <c r="V896" s="70"/>
      <c r="W896" s="70"/>
      <c r="X896" s="70"/>
      <c r="Y896" s="70">
        <v>1</v>
      </c>
      <c r="Z896" s="70"/>
      <c r="AA896" s="70"/>
      <c r="AB896" s="70"/>
      <c r="AC896" s="70"/>
      <c r="AD896" s="70"/>
      <c r="AE896" s="69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8">
        <v>115</v>
      </c>
      <c r="AQ896" s="55">
        <f>VLOOKUP(E896,'[1]LopHocPhan'!C$2:F$1412,4,FALSE)</f>
        <v>102</v>
      </c>
      <c r="AR896" s="56">
        <f t="shared" si="72"/>
        <v>13</v>
      </c>
      <c r="AS896" s="55"/>
      <c r="AT896" s="55"/>
      <c r="AU896" s="55">
        <f t="shared" si="73"/>
        <v>102</v>
      </c>
      <c r="AV896" s="71" t="s">
        <v>188</v>
      </c>
      <c r="AW896" s="55">
        <v>3</v>
      </c>
      <c r="AX896" s="55" t="s">
        <v>160</v>
      </c>
      <c r="AY896" s="72"/>
      <c r="AZ896" s="72" t="s">
        <v>1022</v>
      </c>
      <c r="BA896" s="70"/>
      <c r="BB896" s="70"/>
      <c r="BC896" s="70"/>
      <c r="BD896" s="70"/>
      <c r="BE896" s="70"/>
      <c r="BF896" s="70"/>
      <c r="BG896" s="70"/>
      <c r="BH896" s="70"/>
      <c r="BI896" s="46" t="s">
        <v>119</v>
      </c>
      <c r="BJ896" s="70" t="s">
        <v>134</v>
      </c>
      <c r="BK896" s="72" t="s">
        <v>73</v>
      </c>
      <c r="BL896" s="72" t="s">
        <v>74</v>
      </c>
      <c r="BM896" s="49">
        <v>35</v>
      </c>
      <c r="BN896" s="60"/>
      <c r="BO896" s="61">
        <v>48</v>
      </c>
      <c r="BP896" s="61"/>
      <c r="BQ896" s="79"/>
      <c r="BR896" s="62"/>
      <c r="BS896" s="74"/>
      <c r="BT896" s="72" t="s">
        <v>105</v>
      </c>
      <c r="BV896" s="38"/>
    </row>
    <row r="897" spans="1:74" ht="25.5" customHeight="1">
      <c r="A897" s="46">
        <v>10</v>
      </c>
      <c r="B897" s="46">
        <v>982</v>
      </c>
      <c r="C897" s="68" t="s">
        <v>1023</v>
      </c>
      <c r="D897" s="49">
        <v>3</v>
      </c>
      <c r="E897" s="49" t="str">
        <f t="shared" si="70"/>
        <v>1351BLAW2621</v>
      </c>
      <c r="F897" s="104" t="s">
        <v>485</v>
      </c>
      <c r="G897" s="77" t="s">
        <v>1024</v>
      </c>
      <c r="H897" s="77" t="s">
        <v>111</v>
      </c>
      <c r="I897" s="69" t="s">
        <v>165</v>
      </c>
      <c r="J897" s="53"/>
      <c r="K897" s="53"/>
      <c r="L897" s="46"/>
      <c r="M897" s="69"/>
      <c r="N897" s="46">
        <v>1</v>
      </c>
      <c r="O897" s="46"/>
      <c r="P897" s="70"/>
      <c r="Q897" s="70"/>
      <c r="R897" s="70"/>
      <c r="S897" s="70"/>
      <c r="T897" s="70"/>
      <c r="U897" s="70"/>
      <c r="V897" s="70"/>
      <c r="W897" s="70"/>
      <c r="X897" s="70"/>
      <c r="Y897" s="70">
        <v>1</v>
      </c>
      <c r="Z897" s="70"/>
      <c r="AA897" s="70"/>
      <c r="AB897" s="70"/>
      <c r="AC897" s="70"/>
      <c r="AD897" s="70"/>
      <c r="AE897" s="69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8">
        <v>115</v>
      </c>
      <c r="AQ897" s="55">
        <f>VLOOKUP(E897,'[1]LopHocPhan'!C$2:F$1412,4,FALSE)</f>
        <v>115</v>
      </c>
      <c r="AR897" s="56">
        <f t="shared" si="72"/>
        <v>0</v>
      </c>
      <c r="AS897" s="55"/>
      <c r="AT897" s="55"/>
      <c r="AU897" s="55">
        <f t="shared" si="73"/>
        <v>115</v>
      </c>
      <c r="AV897" s="71" t="s">
        <v>84</v>
      </c>
      <c r="AW897" s="55">
        <v>3</v>
      </c>
      <c r="AX897" s="55" t="s">
        <v>863</v>
      </c>
      <c r="AY897" s="58"/>
      <c r="AZ897" s="72" t="s">
        <v>935</v>
      </c>
      <c r="BA897" s="70"/>
      <c r="BB897" s="70"/>
      <c r="BC897" s="46" t="s">
        <v>119</v>
      </c>
      <c r="BD897" s="70" t="s">
        <v>131</v>
      </c>
      <c r="BE897" s="70"/>
      <c r="BF897" s="70"/>
      <c r="BG897" s="70"/>
      <c r="BH897" s="70"/>
      <c r="BI897" s="70"/>
      <c r="BJ897" s="70"/>
      <c r="BK897" s="72" t="s">
        <v>73</v>
      </c>
      <c r="BL897" s="58" t="s">
        <v>87</v>
      </c>
      <c r="BM897" s="49">
        <v>35</v>
      </c>
      <c r="BN897" s="60"/>
      <c r="BO897" s="61">
        <v>48</v>
      </c>
      <c r="BP897" s="61"/>
      <c r="BQ897" s="79"/>
      <c r="BR897" s="62"/>
      <c r="BS897" s="74"/>
      <c r="BT897" s="72" t="s">
        <v>105</v>
      </c>
      <c r="BV897" s="38"/>
    </row>
    <row r="898" spans="1:74" ht="25.5" customHeight="1">
      <c r="A898" s="46">
        <v>11</v>
      </c>
      <c r="B898" s="46">
        <v>997</v>
      </c>
      <c r="C898" s="68" t="s">
        <v>1025</v>
      </c>
      <c r="D898" s="49">
        <v>2</v>
      </c>
      <c r="E898" s="49" t="str">
        <f t="shared" si="70"/>
        <v>1353TLAW0111</v>
      </c>
      <c r="F898" s="104" t="s">
        <v>489</v>
      </c>
      <c r="G898" s="85" t="s">
        <v>1018</v>
      </c>
      <c r="H898" s="77" t="s">
        <v>66</v>
      </c>
      <c r="I898" s="69" t="s">
        <v>555</v>
      </c>
      <c r="J898" s="53"/>
      <c r="K898" s="53"/>
      <c r="L898" s="46"/>
      <c r="M898" s="69"/>
      <c r="N898" s="46"/>
      <c r="O898" s="46">
        <v>1</v>
      </c>
      <c r="P898" s="92">
        <v>1</v>
      </c>
      <c r="Q898" s="92"/>
      <c r="R898" s="69">
        <v>1</v>
      </c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69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8">
        <v>120</v>
      </c>
      <c r="AQ898" s="55">
        <f>VLOOKUP(E898,'[1]LopHocPhan'!C$2:F$1412,4,FALSE)</f>
        <v>0</v>
      </c>
      <c r="AR898" s="55"/>
      <c r="AS898" s="55"/>
      <c r="AT898" s="55"/>
      <c r="AU898" s="93">
        <f aca="true" t="shared" si="74" ref="AU898:AU926">AP898</f>
        <v>120</v>
      </c>
      <c r="AV898" s="94" t="s">
        <v>163</v>
      </c>
      <c r="AW898" s="55">
        <v>1</v>
      </c>
      <c r="AX898" s="55" t="s">
        <v>296</v>
      </c>
      <c r="AY898" s="72" t="s">
        <v>297</v>
      </c>
      <c r="AZ898" s="72"/>
      <c r="BA898" s="70" t="s">
        <v>119</v>
      </c>
      <c r="BB898" s="70" t="s">
        <v>130</v>
      </c>
      <c r="BC898" s="109"/>
      <c r="BD898" s="70"/>
      <c r="BE898" s="70"/>
      <c r="BF898" s="70"/>
      <c r="BG898" s="70"/>
      <c r="BH898" s="70"/>
      <c r="BI898" s="95" t="s">
        <v>93</v>
      </c>
      <c r="BJ898" s="70" t="s">
        <v>118</v>
      </c>
      <c r="BK898" s="72" t="s">
        <v>332</v>
      </c>
      <c r="BL898" s="72" t="s">
        <v>633</v>
      </c>
      <c r="BM898" s="49">
        <v>35</v>
      </c>
      <c r="BN898" s="60" t="s">
        <v>321</v>
      </c>
      <c r="BO898" s="61">
        <v>49</v>
      </c>
      <c r="BP898" s="61"/>
      <c r="BQ898" s="79"/>
      <c r="BR898" s="62"/>
      <c r="BS898" s="74"/>
      <c r="BT898" s="72" t="s">
        <v>333</v>
      </c>
      <c r="BV898" s="38"/>
    </row>
    <row r="899" spans="1:74" ht="25.5" customHeight="1">
      <c r="A899" s="46">
        <v>12</v>
      </c>
      <c r="B899" s="46">
        <v>998</v>
      </c>
      <c r="C899" s="68" t="s">
        <v>1025</v>
      </c>
      <c r="D899" s="49">
        <v>2</v>
      </c>
      <c r="E899" s="49" t="str">
        <f t="shared" si="70"/>
        <v>1354TLAW0111</v>
      </c>
      <c r="F899" s="104" t="s">
        <v>545</v>
      </c>
      <c r="G899" s="85" t="s">
        <v>1018</v>
      </c>
      <c r="H899" s="77" t="s">
        <v>66</v>
      </c>
      <c r="I899" s="69" t="s">
        <v>555</v>
      </c>
      <c r="J899" s="53"/>
      <c r="K899" s="53"/>
      <c r="L899" s="46"/>
      <c r="M899" s="69"/>
      <c r="N899" s="46"/>
      <c r="O899" s="46">
        <v>1</v>
      </c>
      <c r="P899" s="92">
        <v>1</v>
      </c>
      <c r="Q899" s="92"/>
      <c r="R899" s="69">
        <v>1</v>
      </c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69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8">
        <v>120</v>
      </c>
      <c r="AQ899" s="55">
        <f>VLOOKUP(E899,'[1]LopHocPhan'!C$2:F$1412,4,FALSE)</f>
        <v>0</v>
      </c>
      <c r="AR899" s="55"/>
      <c r="AS899" s="55"/>
      <c r="AT899" s="55"/>
      <c r="AU899" s="93">
        <f t="shared" si="74"/>
        <v>120</v>
      </c>
      <c r="AV899" s="94" t="s">
        <v>163</v>
      </c>
      <c r="AW899" s="55">
        <v>2</v>
      </c>
      <c r="AX899" s="55" t="s">
        <v>296</v>
      </c>
      <c r="AY899" s="72" t="s">
        <v>297</v>
      </c>
      <c r="AZ899" s="72"/>
      <c r="BA899" s="70" t="s">
        <v>119</v>
      </c>
      <c r="BB899" s="55" t="s">
        <v>134</v>
      </c>
      <c r="BC899" s="109"/>
      <c r="BD899" s="70"/>
      <c r="BE899" s="70"/>
      <c r="BF899" s="70"/>
      <c r="BG899" s="70"/>
      <c r="BH899" s="70"/>
      <c r="BI899" s="95" t="s">
        <v>93</v>
      </c>
      <c r="BJ899" s="70" t="s">
        <v>174</v>
      </c>
      <c r="BK899" s="72" t="s">
        <v>332</v>
      </c>
      <c r="BL899" s="72" t="s">
        <v>633</v>
      </c>
      <c r="BM899" s="49">
        <v>35</v>
      </c>
      <c r="BN899" s="60" t="s">
        <v>321</v>
      </c>
      <c r="BO899" s="61">
        <v>49</v>
      </c>
      <c r="BP899" s="61"/>
      <c r="BQ899" s="79"/>
      <c r="BR899" s="62"/>
      <c r="BS899" s="74"/>
      <c r="BT899" s="72" t="s">
        <v>333</v>
      </c>
      <c r="BV899" s="38"/>
    </row>
    <row r="900" spans="1:74" ht="25.5" customHeight="1">
      <c r="A900" s="46">
        <v>13</v>
      </c>
      <c r="B900" s="46">
        <v>999</v>
      </c>
      <c r="C900" s="68" t="s">
        <v>1025</v>
      </c>
      <c r="D900" s="49">
        <v>2</v>
      </c>
      <c r="E900" s="49" t="str">
        <f t="shared" si="70"/>
        <v>1355TLAW0111</v>
      </c>
      <c r="F900" s="104" t="s">
        <v>549</v>
      </c>
      <c r="G900" s="85" t="s">
        <v>1018</v>
      </c>
      <c r="H900" s="77" t="s">
        <v>66</v>
      </c>
      <c r="I900" s="69" t="s">
        <v>555</v>
      </c>
      <c r="J900" s="53"/>
      <c r="K900" s="53"/>
      <c r="L900" s="46"/>
      <c r="M900" s="69"/>
      <c r="N900" s="46"/>
      <c r="O900" s="46">
        <v>1</v>
      </c>
      <c r="P900" s="92">
        <v>1</v>
      </c>
      <c r="Q900" s="92"/>
      <c r="R900" s="69">
        <v>1</v>
      </c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69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8">
        <v>60</v>
      </c>
      <c r="AQ900" s="55">
        <f>VLOOKUP(E900,'[1]LopHocPhan'!C$2:F$1412,4,FALSE)</f>
        <v>0</v>
      </c>
      <c r="AR900" s="55"/>
      <c r="AS900" s="55"/>
      <c r="AT900" s="55"/>
      <c r="AU900" s="93">
        <f t="shared" si="74"/>
        <v>60</v>
      </c>
      <c r="AV900" s="94" t="s">
        <v>163</v>
      </c>
      <c r="AW900" s="55">
        <v>5</v>
      </c>
      <c r="AX900" s="55" t="s">
        <v>296</v>
      </c>
      <c r="AY900" s="72" t="s">
        <v>297</v>
      </c>
      <c r="AZ900" s="72"/>
      <c r="BA900" s="70" t="s">
        <v>119</v>
      </c>
      <c r="BB900" s="55" t="s">
        <v>464</v>
      </c>
      <c r="BC900" s="109"/>
      <c r="BD900" s="70"/>
      <c r="BE900" s="70"/>
      <c r="BF900" s="70"/>
      <c r="BG900" s="70"/>
      <c r="BH900" s="70"/>
      <c r="BI900" s="95" t="s">
        <v>93</v>
      </c>
      <c r="BJ900" s="70" t="s">
        <v>181</v>
      </c>
      <c r="BK900" s="72" t="s">
        <v>332</v>
      </c>
      <c r="BL900" s="72" t="s">
        <v>633</v>
      </c>
      <c r="BM900" s="49">
        <v>35</v>
      </c>
      <c r="BN900" s="60" t="s">
        <v>321</v>
      </c>
      <c r="BO900" s="61">
        <v>49</v>
      </c>
      <c r="BP900" s="61"/>
      <c r="BQ900" s="79"/>
      <c r="BR900" s="62"/>
      <c r="BS900" s="74"/>
      <c r="BT900" s="72" t="s">
        <v>333</v>
      </c>
      <c r="BV900" s="38"/>
    </row>
    <row r="901" spans="1:74" ht="25.5" customHeight="1">
      <c r="A901" s="46">
        <v>14</v>
      </c>
      <c r="B901" s="46">
        <v>1027</v>
      </c>
      <c r="C901" s="81" t="s">
        <v>1025</v>
      </c>
      <c r="D901" s="49">
        <v>2</v>
      </c>
      <c r="E901" s="49" t="str">
        <f t="shared" si="70"/>
        <v>1356TLAW0111</v>
      </c>
      <c r="F901" s="104" t="s">
        <v>589</v>
      </c>
      <c r="G901" s="85" t="s">
        <v>1018</v>
      </c>
      <c r="H901" s="77" t="s">
        <v>66</v>
      </c>
      <c r="I901" s="69" t="s">
        <v>558</v>
      </c>
      <c r="J901" s="53"/>
      <c r="K901" s="53"/>
      <c r="L901" s="46"/>
      <c r="M901" s="69"/>
      <c r="N901" s="46"/>
      <c r="O901" s="46">
        <v>1</v>
      </c>
      <c r="P901" s="92"/>
      <c r="Q901" s="92"/>
      <c r="R901" s="69"/>
      <c r="S901" s="70">
        <v>1</v>
      </c>
      <c r="T901" s="70">
        <v>1</v>
      </c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70"/>
      <c r="AI901" s="70"/>
      <c r="AJ901" s="70"/>
      <c r="AK901" s="70"/>
      <c r="AL901" s="70"/>
      <c r="AM901" s="70"/>
      <c r="AN901" s="70"/>
      <c r="AO901" s="70"/>
      <c r="AP901" s="78">
        <v>110</v>
      </c>
      <c r="AQ901" s="55">
        <f>VLOOKUP(E901,'[1]LopHocPhan'!C$2:F$1412,4,FALSE)</f>
        <v>6</v>
      </c>
      <c r="AR901" s="55"/>
      <c r="AS901" s="55"/>
      <c r="AT901" s="55"/>
      <c r="AU901" s="93">
        <f t="shared" si="74"/>
        <v>110</v>
      </c>
      <c r="AV901" s="94" t="s">
        <v>80</v>
      </c>
      <c r="AW901" s="55">
        <v>3</v>
      </c>
      <c r="AX901" s="55" t="s">
        <v>296</v>
      </c>
      <c r="AY901" s="72" t="s">
        <v>297</v>
      </c>
      <c r="AZ901" s="112"/>
      <c r="BA901" s="109"/>
      <c r="BB901" s="55"/>
      <c r="BC901" s="109"/>
      <c r="BD901" s="55"/>
      <c r="BE901" s="122" t="s">
        <v>93</v>
      </c>
      <c r="BF901" s="55" t="s">
        <v>135</v>
      </c>
      <c r="BG901" s="122" t="s">
        <v>119</v>
      </c>
      <c r="BH901" s="55" t="s">
        <v>174</v>
      </c>
      <c r="BI901" s="109"/>
      <c r="BJ901" s="55"/>
      <c r="BK901" s="112" t="s">
        <v>477</v>
      </c>
      <c r="BL901" s="112" t="s">
        <v>123</v>
      </c>
      <c r="BM901" s="49">
        <v>35</v>
      </c>
      <c r="BN901" s="60" t="s">
        <v>321</v>
      </c>
      <c r="BO901" s="61">
        <v>49</v>
      </c>
      <c r="BP901" s="61"/>
      <c r="BQ901" s="79"/>
      <c r="BR901" s="62"/>
      <c r="BS901" s="74"/>
      <c r="BT901" s="112" t="s">
        <v>328</v>
      </c>
      <c r="BV901" s="38"/>
    </row>
    <row r="902" spans="1:74" ht="25.5" customHeight="1">
      <c r="A902" s="46">
        <v>15</v>
      </c>
      <c r="B902" s="46">
        <v>1028</v>
      </c>
      <c r="C902" s="81" t="s">
        <v>1025</v>
      </c>
      <c r="D902" s="49">
        <v>2</v>
      </c>
      <c r="E902" s="49" t="str">
        <f t="shared" si="70"/>
        <v>1357TLAW0111</v>
      </c>
      <c r="F902" s="104" t="s">
        <v>590</v>
      </c>
      <c r="G902" s="85" t="s">
        <v>1018</v>
      </c>
      <c r="H902" s="77" t="s">
        <v>66</v>
      </c>
      <c r="I902" s="69" t="s">
        <v>558</v>
      </c>
      <c r="J902" s="53"/>
      <c r="K902" s="53"/>
      <c r="L902" s="46"/>
      <c r="M902" s="69"/>
      <c r="N902" s="46"/>
      <c r="O902" s="46">
        <v>1</v>
      </c>
      <c r="P902" s="92"/>
      <c r="Q902" s="92"/>
      <c r="R902" s="69"/>
      <c r="S902" s="70">
        <v>1</v>
      </c>
      <c r="T902" s="70">
        <v>1</v>
      </c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70"/>
      <c r="AI902" s="70"/>
      <c r="AJ902" s="70"/>
      <c r="AK902" s="70"/>
      <c r="AL902" s="70"/>
      <c r="AM902" s="70"/>
      <c r="AN902" s="70"/>
      <c r="AO902" s="70"/>
      <c r="AP902" s="78">
        <v>110</v>
      </c>
      <c r="AQ902" s="55">
        <f>VLOOKUP(E902,'[1]LopHocPhan'!C$2:F$1412,4,FALSE)</f>
        <v>3</v>
      </c>
      <c r="AR902" s="55"/>
      <c r="AS902" s="55"/>
      <c r="AT902" s="55"/>
      <c r="AU902" s="93">
        <f t="shared" si="74"/>
        <v>110</v>
      </c>
      <c r="AV902" s="94" t="s">
        <v>80</v>
      </c>
      <c r="AW902" s="55">
        <v>4</v>
      </c>
      <c r="AX902" s="55" t="s">
        <v>296</v>
      </c>
      <c r="AY902" s="72" t="s">
        <v>297</v>
      </c>
      <c r="AZ902" s="112"/>
      <c r="BA902" s="122" t="s">
        <v>119</v>
      </c>
      <c r="BB902" s="55" t="s">
        <v>137</v>
      </c>
      <c r="BC902" s="109"/>
      <c r="BD902" s="55"/>
      <c r="BE902" s="109"/>
      <c r="BF902" s="55"/>
      <c r="BG902" s="109"/>
      <c r="BH902" s="55"/>
      <c r="BI902" s="70" t="s">
        <v>93</v>
      </c>
      <c r="BJ902" s="55" t="s">
        <v>72</v>
      </c>
      <c r="BK902" s="72" t="s">
        <v>477</v>
      </c>
      <c r="BL902" s="112" t="s">
        <v>539</v>
      </c>
      <c r="BM902" s="49">
        <v>35</v>
      </c>
      <c r="BN902" s="60"/>
      <c r="BO902" s="61">
        <v>49</v>
      </c>
      <c r="BP902" s="61"/>
      <c r="BQ902" s="79"/>
      <c r="BR902" s="62"/>
      <c r="BS902" s="74"/>
      <c r="BT902" s="112" t="s">
        <v>328</v>
      </c>
      <c r="BV902" s="38"/>
    </row>
    <row r="903" spans="1:74" ht="25.5" customHeight="1">
      <c r="A903" s="46">
        <v>16</v>
      </c>
      <c r="B903" s="46">
        <v>1029</v>
      </c>
      <c r="C903" s="81" t="s">
        <v>1025</v>
      </c>
      <c r="D903" s="49">
        <v>2</v>
      </c>
      <c r="E903" s="49" t="str">
        <f t="shared" si="70"/>
        <v>1358TLAW0111</v>
      </c>
      <c r="F903" s="104" t="s">
        <v>591</v>
      </c>
      <c r="G903" s="85" t="s">
        <v>1018</v>
      </c>
      <c r="H903" s="77" t="s">
        <v>66</v>
      </c>
      <c r="I903" s="69" t="s">
        <v>558</v>
      </c>
      <c r="J903" s="53"/>
      <c r="K903" s="53"/>
      <c r="L903" s="46"/>
      <c r="M903" s="69"/>
      <c r="N903" s="46"/>
      <c r="O903" s="46">
        <v>1</v>
      </c>
      <c r="P903" s="92"/>
      <c r="Q903" s="92"/>
      <c r="R903" s="69"/>
      <c r="S903" s="70">
        <v>1</v>
      </c>
      <c r="T903" s="70">
        <v>1</v>
      </c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70"/>
      <c r="AI903" s="70"/>
      <c r="AJ903" s="70"/>
      <c r="AK903" s="70"/>
      <c r="AL903" s="70"/>
      <c r="AM903" s="70"/>
      <c r="AN903" s="70"/>
      <c r="AO903" s="70"/>
      <c r="AP903" s="78">
        <v>110</v>
      </c>
      <c r="AQ903" s="55">
        <f>VLOOKUP(E903,'[1]LopHocPhan'!C$2:F$1412,4,FALSE)</f>
        <v>2</v>
      </c>
      <c r="AR903" s="55"/>
      <c r="AS903" s="55"/>
      <c r="AT903" s="55"/>
      <c r="AU903" s="93">
        <f t="shared" si="74"/>
        <v>110</v>
      </c>
      <c r="AV903" s="94" t="s">
        <v>80</v>
      </c>
      <c r="AW903" s="55">
        <v>5</v>
      </c>
      <c r="AX903" s="55" t="s">
        <v>296</v>
      </c>
      <c r="AY903" s="72" t="s">
        <v>297</v>
      </c>
      <c r="AZ903" s="112"/>
      <c r="BA903" s="122" t="s">
        <v>119</v>
      </c>
      <c r="BB903" s="55" t="s">
        <v>331</v>
      </c>
      <c r="BC903" s="109"/>
      <c r="BD903" s="55"/>
      <c r="BE903" s="109"/>
      <c r="BF903" s="55"/>
      <c r="BG903" s="109"/>
      <c r="BH903" s="55"/>
      <c r="BI903" s="70" t="s">
        <v>93</v>
      </c>
      <c r="BJ903" s="55" t="s">
        <v>79</v>
      </c>
      <c r="BK903" s="72" t="s">
        <v>477</v>
      </c>
      <c r="BL903" s="112" t="s">
        <v>539</v>
      </c>
      <c r="BM903" s="49">
        <v>35</v>
      </c>
      <c r="BN903" s="60"/>
      <c r="BO903" s="61">
        <v>49</v>
      </c>
      <c r="BP903" s="61"/>
      <c r="BQ903" s="79"/>
      <c r="BR903" s="62"/>
      <c r="BS903" s="74"/>
      <c r="BT903" s="112" t="s">
        <v>328</v>
      </c>
      <c r="BV903" s="38"/>
    </row>
    <row r="904" spans="1:74" ht="25.5" customHeight="1">
      <c r="A904" s="46">
        <v>17</v>
      </c>
      <c r="B904" s="46">
        <v>1030</v>
      </c>
      <c r="C904" s="81" t="s">
        <v>1025</v>
      </c>
      <c r="D904" s="49">
        <v>2</v>
      </c>
      <c r="E904" s="49" t="str">
        <f t="shared" si="70"/>
        <v>1359TLAW0111</v>
      </c>
      <c r="F904" s="104" t="s">
        <v>592</v>
      </c>
      <c r="G904" s="85" t="s">
        <v>1018</v>
      </c>
      <c r="H904" s="77" t="s">
        <v>66</v>
      </c>
      <c r="I904" s="69" t="s">
        <v>558</v>
      </c>
      <c r="J904" s="53"/>
      <c r="K904" s="53"/>
      <c r="L904" s="46"/>
      <c r="M904" s="69"/>
      <c r="N904" s="46"/>
      <c r="O904" s="46">
        <v>1</v>
      </c>
      <c r="P904" s="92"/>
      <c r="Q904" s="92"/>
      <c r="R904" s="69"/>
      <c r="S904" s="70">
        <v>1</v>
      </c>
      <c r="T904" s="70">
        <v>1</v>
      </c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70"/>
      <c r="AI904" s="70"/>
      <c r="AJ904" s="70"/>
      <c r="AK904" s="70"/>
      <c r="AL904" s="70"/>
      <c r="AM904" s="70"/>
      <c r="AN904" s="70"/>
      <c r="AO904" s="70"/>
      <c r="AP904" s="78">
        <v>110</v>
      </c>
      <c r="AQ904" s="55">
        <f>VLOOKUP(E904,'[1]LopHocPhan'!C$2:F$1412,4,FALSE)</f>
        <v>0</v>
      </c>
      <c r="AR904" s="55"/>
      <c r="AS904" s="55"/>
      <c r="AT904" s="55"/>
      <c r="AU904" s="93">
        <f t="shared" si="74"/>
        <v>110</v>
      </c>
      <c r="AV904" s="94" t="s">
        <v>80</v>
      </c>
      <c r="AW904" s="55">
        <v>6</v>
      </c>
      <c r="AX904" s="55" t="s">
        <v>296</v>
      </c>
      <c r="AY904" s="72" t="s">
        <v>297</v>
      </c>
      <c r="AZ904" s="112"/>
      <c r="BA904" s="122" t="s">
        <v>119</v>
      </c>
      <c r="BB904" s="55" t="s">
        <v>374</v>
      </c>
      <c r="BC904" s="109"/>
      <c r="BD904" s="55"/>
      <c r="BE904" s="109"/>
      <c r="BF904" s="55"/>
      <c r="BG904" s="109"/>
      <c r="BH904" s="55"/>
      <c r="BI904" s="70" t="s">
        <v>93</v>
      </c>
      <c r="BJ904" s="55" t="s">
        <v>82</v>
      </c>
      <c r="BK904" s="72" t="s">
        <v>477</v>
      </c>
      <c r="BL904" s="112" t="s">
        <v>539</v>
      </c>
      <c r="BM904" s="49">
        <v>35</v>
      </c>
      <c r="BN904" s="60"/>
      <c r="BO904" s="61">
        <v>49</v>
      </c>
      <c r="BP904" s="61"/>
      <c r="BQ904" s="79"/>
      <c r="BR904" s="62"/>
      <c r="BS904" s="74"/>
      <c r="BT904" s="112" t="s">
        <v>328</v>
      </c>
      <c r="BV904" s="38"/>
    </row>
    <row r="905" spans="1:74" ht="25.5" customHeight="1">
      <c r="A905" s="46">
        <v>18</v>
      </c>
      <c r="B905" s="46">
        <v>1045</v>
      </c>
      <c r="C905" s="106" t="s">
        <v>1025</v>
      </c>
      <c r="D905" s="49">
        <v>2</v>
      </c>
      <c r="E905" s="49" t="str">
        <f t="shared" si="70"/>
        <v>1360TLAW0111</v>
      </c>
      <c r="F905" s="104" t="s">
        <v>593</v>
      </c>
      <c r="G905" s="85" t="s">
        <v>1018</v>
      </c>
      <c r="H905" s="77" t="s">
        <v>66</v>
      </c>
      <c r="I905" s="69" t="s">
        <v>561</v>
      </c>
      <c r="J905" s="53"/>
      <c r="K905" s="53"/>
      <c r="L905" s="46"/>
      <c r="M905" s="69"/>
      <c r="N905" s="46"/>
      <c r="O905" s="46">
        <v>1</v>
      </c>
      <c r="P905" s="92"/>
      <c r="Q905" s="92"/>
      <c r="R905" s="69"/>
      <c r="S905" s="70"/>
      <c r="T905" s="70"/>
      <c r="U905" s="70"/>
      <c r="V905" s="70"/>
      <c r="W905" s="70">
        <v>1</v>
      </c>
      <c r="X905" s="70"/>
      <c r="Y905" s="70"/>
      <c r="Z905" s="70"/>
      <c r="AA905" s="70"/>
      <c r="AB905" s="70"/>
      <c r="AC905" s="70"/>
      <c r="AD905" s="70"/>
      <c r="AE905" s="69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8">
        <v>120</v>
      </c>
      <c r="AQ905" s="55">
        <f>VLOOKUP(E905,'[1]LopHocPhan'!C$2:F$1412,4,FALSE)</f>
        <v>6</v>
      </c>
      <c r="AR905" s="55"/>
      <c r="AS905" s="55"/>
      <c r="AT905" s="55"/>
      <c r="AU905" s="93">
        <f t="shared" si="74"/>
        <v>120</v>
      </c>
      <c r="AV905" s="94" t="s">
        <v>163</v>
      </c>
      <c r="AW905" s="55">
        <v>3</v>
      </c>
      <c r="AX905" s="55" t="s">
        <v>296</v>
      </c>
      <c r="AY905" s="72" t="s">
        <v>297</v>
      </c>
      <c r="AZ905" s="72"/>
      <c r="BA905" s="70"/>
      <c r="BB905" s="70"/>
      <c r="BC905" s="95" t="s">
        <v>115</v>
      </c>
      <c r="BD905" s="70" t="s">
        <v>138</v>
      </c>
      <c r="BE905" s="70"/>
      <c r="BF905" s="70"/>
      <c r="BG905" s="70" t="s">
        <v>71</v>
      </c>
      <c r="BH905" s="70" t="s">
        <v>174</v>
      </c>
      <c r="BI905" s="70"/>
      <c r="BJ905" s="70"/>
      <c r="BK905" s="72" t="s">
        <v>332</v>
      </c>
      <c r="BL905" s="72" t="s">
        <v>815</v>
      </c>
      <c r="BM905" s="49">
        <v>35</v>
      </c>
      <c r="BN905" s="60"/>
      <c r="BO905" s="61">
        <v>49</v>
      </c>
      <c r="BP905" s="61"/>
      <c r="BQ905" s="79"/>
      <c r="BR905" s="62"/>
      <c r="BS905" s="74"/>
      <c r="BT905" s="72" t="s">
        <v>333</v>
      </c>
      <c r="BV905" s="38"/>
    </row>
    <row r="906" spans="1:74" ht="25.5" customHeight="1">
      <c r="A906" s="46">
        <v>19</v>
      </c>
      <c r="B906" s="46">
        <v>1046</v>
      </c>
      <c r="C906" s="106" t="s">
        <v>1025</v>
      </c>
      <c r="D906" s="49">
        <v>2</v>
      </c>
      <c r="E906" s="49" t="str">
        <f aca="true" t="shared" si="75" ref="E906:E969">F906&amp;G906</f>
        <v>1361TLAW0111</v>
      </c>
      <c r="F906" s="104" t="s">
        <v>594</v>
      </c>
      <c r="G906" s="85" t="s">
        <v>1018</v>
      </c>
      <c r="H906" s="77" t="s">
        <v>66</v>
      </c>
      <c r="I906" s="69" t="s">
        <v>561</v>
      </c>
      <c r="J906" s="53"/>
      <c r="K906" s="53"/>
      <c r="L906" s="46"/>
      <c r="M906" s="69"/>
      <c r="N906" s="46"/>
      <c r="O906" s="46">
        <v>1</v>
      </c>
      <c r="P906" s="92"/>
      <c r="Q906" s="92"/>
      <c r="R906" s="69"/>
      <c r="S906" s="70"/>
      <c r="T906" s="70"/>
      <c r="U906" s="70"/>
      <c r="V906" s="70"/>
      <c r="W906" s="70">
        <v>1</v>
      </c>
      <c r="X906" s="70"/>
      <c r="Y906" s="70"/>
      <c r="Z906" s="70"/>
      <c r="AA906" s="70"/>
      <c r="AB906" s="70"/>
      <c r="AC906" s="70"/>
      <c r="AD906" s="70"/>
      <c r="AE906" s="69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92">
        <v>150</v>
      </c>
      <c r="AQ906" s="55">
        <f>VLOOKUP(E906,'[1]LopHocPhan'!C$2:F$1412,4,FALSE)</f>
        <v>0</v>
      </c>
      <c r="AR906" s="55"/>
      <c r="AS906" s="55"/>
      <c r="AT906" s="55"/>
      <c r="AU906" s="93">
        <f t="shared" si="74"/>
        <v>150</v>
      </c>
      <c r="AV906" s="94" t="s">
        <v>163</v>
      </c>
      <c r="AW906" s="55">
        <v>4</v>
      </c>
      <c r="AX906" s="55" t="s">
        <v>296</v>
      </c>
      <c r="AY906" s="72" t="s">
        <v>297</v>
      </c>
      <c r="AZ906" s="72"/>
      <c r="BA906" s="70"/>
      <c r="BB906" s="70"/>
      <c r="BC906" s="95" t="s">
        <v>115</v>
      </c>
      <c r="BD906" s="70" t="s">
        <v>81</v>
      </c>
      <c r="BE906" s="70"/>
      <c r="BF906" s="70"/>
      <c r="BG906" s="70" t="s">
        <v>71</v>
      </c>
      <c r="BH906" s="70" t="s">
        <v>81</v>
      </c>
      <c r="BI906" s="70"/>
      <c r="BJ906" s="70"/>
      <c r="BK906" s="72" t="s">
        <v>332</v>
      </c>
      <c r="BL906" s="72" t="s">
        <v>815</v>
      </c>
      <c r="BM906" s="49">
        <v>35</v>
      </c>
      <c r="BN906" s="60"/>
      <c r="BO906" s="61">
        <v>49</v>
      </c>
      <c r="BP906" s="61"/>
      <c r="BQ906" s="79"/>
      <c r="BR906" s="62"/>
      <c r="BS906" s="74"/>
      <c r="BT906" s="72" t="s">
        <v>333</v>
      </c>
      <c r="BV906" s="38"/>
    </row>
    <row r="907" spans="1:74" ht="25.5" customHeight="1">
      <c r="A907" s="46">
        <v>20</v>
      </c>
      <c r="B907" s="46">
        <v>1053</v>
      </c>
      <c r="C907" s="90" t="s">
        <v>1025</v>
      </c>
      <c r="D907" s="49">
        <v>2</v>
      </c>
      <c r="E907" s="49" t="str">
        <f t="shared" si="75"/>
        <v>1362TLAW0111</v>
      </c>
      <c r="F907" s="104" t="s">
        <v>595</v>
      </c>
      <c r="G907" s="85" t="s">
        <v>1018</v>
      </c>
      <c r="H907" s="77" t="s">
        <v>66</v>
      </c>
      <c r="I907" s="69" t="s">
        <v>563</v>
      </c>
      <c r="J907" s="53"/>
      <c r="K907" s="53"/>
      <c r="L907" s="46"/>
      <c r="M907" s="69"/>
      <c r="N907" s="46"/>
      <c r="O907" s="46">
        <v>1</v>
      </c>
      <c r="P907" s="92"/>
      <c r="Q907" s="92"/>
      <c r="R907" s="69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>
        <v>1</v>
      </c>
      <c r="AD907" s="70"/>
      <c r="AE907" s="69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8">
        <v>110</v>
      </c>
      <c r="AQ907" s="55">
        <f>VLOOKUP(E907,'[1]LopHocPhan'!C$2:F$1412,4,FALSE)</f>
        <v>0</v>
      </c>
      <c r="AR907" s="55"/>
      <c r="AS907" s="55"/>
      <c r="AT907" s="55"/>
      <c r="AU907" s="93">
        <f t="shared" si="74"/>
        <v>110</v>
      </c>
      <c r="AV907" s="94" t="s">
        <v>80</v>
      </c>
      <c r="AW907" s="55">
        <v>1</v>
      </c>
      <c r="AX907" s="55" t="s">
        <v>296</v>
      </c>
      <c r="AY907" s="72" t="s">
        <v>297</v>
      </c>
      <c r="AZ907" s="72"/>
      <c r="BA907" s="70"/>
      <c r="BB907" s="70"/>
      <c r="BC907" s="70"/>
      <c r="BD907" s="70"/>
      <c r="BE907" s="70" t="s">
        <v>115</v>
      </c>
      <c r="BF907" s="70" t="s">
        <v>134</v>
      </c>
      <c r="BG907" s="95" t="s">
        <v>115</v>
      </c>
      <c r="BH907" s="70" t="s">
        <v>118</v>
      </c>
      <c r="BI907" s="70"/>
      <c r="BJ907" s="70"/>
      <c r="BK907" s="72" t="s">
        <v>332</v>
      </c>
      <c r="BL907" s="72" t="s">
        <v>634</v>
      </c>
      <c r="BM907" s="49">
        <v>35</v>
      </c>
      <c r="BN907" s="60"/>
      <c r="BO907" s="61">
        <v>49</v>
      </c>
      <c r="BP907" s="61"/>
      <c r="BQ907" s="79"/>
      <c r="BR907" s="62"/>
      <c r="BS907" s="74"/>
      <c r="BT907" s="72" t="s">
        <v>333</v>
      </c>
      <c r="BV907" s="38"/>
    </row>
    <row r="908" spans="1:74" ht="25.5" customHeight="1">
      <c r="A908" s="46">
        <v>21</v>
      </c>
      <c r="B908" s="46">
        <v>1054</v>
      </c>
      <c r="C908" s="90" t="s">
        <v>1025</v>
      </c>
      <c r="D908" s="49">
        <v>2</v>
      </c>
      <c r="E908" s="49" t="str">
        <f t="shared" si="75"/>
        <v>1363TLAW0111</v>
      </c>
      <c r="F908" s="104" t="s">
        <v>596</v>
      </c>
      <c r="G908" s="85" t="s">
        <v>1018</v>
      </c>
      <c r="H908" s="77" t="s">
        <v>66</v>
      </c>
      <c r="I908" s="69" t="s">
        <v>563</v>
      </c>
      <c r="J908" s="53"/>
      <c r="K908" s="53"/>
      <c r="L908" s="46"/>
      <c r="M908" s="69"/>
      <c r="N908" s="46"/>
      <c r="O908" s="46">
        <v>1</v>
      </c>
      <c r="P908" s="92"/>
      <c r="Q908" s="92"/>
      <c r="R908" s="69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>
        <v>1</v>
      </c>
      <c r="AD908" s="70"/>
      <c r="AE908" s="69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8">
        <v>110</v>
      </c>
      <c r="AQ908" s="55">
        <f>VLOOKUP(E908,'[1]LopHocPhan'!C$2:F$1412,4,FALSE)</f>
        <v>0</v>
      </c>
      <c r="AR908" s="55"/>
      <c r="AS908" s="55"/>
      <c r="AT908" s="55"/>
      <c r="AU908" s="93">
        <f t="shared" si="74"/>
        <v>110</v>
      </c>
      <c r="AV908" s="94" t="s">
        <v>80</v>
      </c>
      <c r="AW908" s="55">
        <v>2</v>
      </c>
      <c r="AX908" s="55" t="s">
        <v>296</v>
      </c>
      <c r="AY908" s="72" t="s">
        <v>297</v>
      </c>
      <c r="AZ908" s="72"/>
      <c r="BA908" s="70"/>
      <c r="BB908" s="70"/>
      <c r="BC908" s="70"/>
      <c r="BD908" s="70"/>
      <c r="BE908" s="70" t="s">
        <v>115</v>
      </c>
      <c r="BF908" s="70" t="s">
        <v>137</v>
      </c>
      <c r="BG908" s="95" t="s">
        <v>115</v>
      </c>
      <c r="BH908" s="70" t="s">
        <v>174</v>
      </c>
      <c r="BI908" s="70"/>
      <c r="BJ908" s="70"/>
      <c r="BK908" s="72" t="s">
        <v>332</v>
      </c>
      <c r="BL908" s="72" t="s">
        <v>634</v>
      </c>
      <c r="BM908" s="49">
        <v>35</v>
      </c>
      <c r="BN908" s="60"/>
      <c r="BO908" s="61">
        <v>49</v>
      </c>
      <c r="BP908" s="61"/>
      <c r="BQ908" s="79"/>
      <c r="BR908" s="62"/>
      <c r="BS908" s="74"/>
      <c r="BT908" s="72" t="s">
        <v>333</v>
      </c>
      <c r="BV908" s="38"/>
    </row>
    <row r="909" spans="1:74" ht="25.5" customHeight="1">
      <c r="A909" s="46">
        <v>22</v>
      </c>
      <c r="B909" s="46">
        <v>1055</v>
      </c>
      <c r="C909" s="90" t="s">
        <v>1025</v>
      </c>
      <c r="D909" s="49">
        <v>2</v>
      </c>
      <c r="E909" s="49" t="str">
        <f t="shared" si="75"/>
        <v>1364TLAW0111</v>
      </c>
      <c r="F909" s="104" t="s">
        <v>597</v>
      </c>
      <c r="G909" s="85" t="s">
        <v>1018</v>
      </c>
      <c r="H909" s="77" t="s">
        <v>66</v>
      </c>
      <c r="I909" s="69" t="s">
        <v>563</v>
      </c>
      <c r="J909" s="53"/>
      <c r="K909" s="53"/>
      <c r="L909" s="46"/>
      <c r="M909" s="69"/>
      <c r="N909" s="46"/>
      <c r="O909" s="46">
        <v>1</v>
      </c>
      <c r="P909" s="92"/>
      <c r="Q909" s="92"/>
      <c r="R909" s="69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>
        <v>1</v>
      </c>
      <c r="AD909" s="70"/>
      <c r="AE909" s="69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8">
        <v>60</v>
      </c>
      <c r="AQ909" s="55">
        <f>VLOOKUP(E909,'[1]LopHocPhan'!C$2:F$1412,4,FALSE)</f>
        <v>0</v>
      </c>
      <c r="AR909" s="55"/>
      <c r="AS909" s="55"/>
      <c r="AT909" s="55"/>
      <c r="AU909" s="93">
        <f t="shared" si="74"/>
        <v>60</v>
      </c>
      <c r="AV909" s="94" t="s">
        <v>96</v>
      </c>
      <c r="AW909" s="55">
        <v>5</v>
      </c>
      <c r="AX909" s="55" t="s">
        <v>296</v>
      </c>
      <c r="AY909" s="72" t="s">
        <v>297</v>
      </c>
      <c r="AZ909" s="72"/>
      <c r="BA909" s="70"/>
      <c r="BB909" s="70"/>
      <c r="BC909" s="70"/>
      <c r="BD909" s="70"/>
      <c r="BE909" s="70" t="s">
        <v>115</v>
      </c>
      <c r="BF909" s="70" t="s">
        <v>298</v>
      </c>
      <c r="BG909" s="95" t="s">
        <v>115</v>
      </c>
      <c r="BH909" s="70" t="s">
        <v>371</v>
      </c>
      <c r="BI909" s="70"/>
      <c r="BJ909" s="70"/>
      <c r="BK909" s="72" t="s">
        <v>332</v>
      </c>
      <c r="BL909" s="72" t="s">
        <v>634</v>
      </c>
      <c r="BM909" s="49">
        <v>35</v>
      </c>
      <c r="BN909" s="60"/>
      <c r="BO909" s="61">
        <v>49</v>
      </c>
      <c r="BP909" s="61"/>
      <c r="BQ909" s="79"/>
      <c r="BR909" s="62"/>
      <c r="BS909" s="74"/>
      <c r="BT909" s="72" t="s">
        <v>333</v>
      </c>
      <c r="BV909" s="38"/>
    </row>
    <row r="910" spans="1:74" ht="25.5" customHeight="1">
      <c r="A910" s="46">
        <v>23</v>
      </c>
      <c r="B910" s="46">
        <v>1088</v>
      </c>
      <c r="C910" s="68" t="s">
        <v>1025</v>
      </c>
      <c r="D910" s="49">
        <v>2</v>
      </c>
      <c r="E910" s="49" t="str">
        <f t="shared" si="75"/>
        <v>1365TLAW0111</v>
      </c>
      <c r="F910" s="104" t="s">
        <v>598</v>
      </c>
      <c r="G910" s="85" t="s">
        <v>1018</v>
      </c>
      <c r="H910" s="77" t="s">
        <v>66</v>
      </c>
      <c r="I910" s="69" t="s">
        <v>564</v>
      </c>
      <c r="J910" s="53"/>
      <c r="K910" s="53"/>
      <c r="L910" s="46"/>
      <c r="M910" s="69"/>
      <c r="N910" s="46"/>
      <c r="O910" s="46">
        <v>1</v>
      </c>
      <c r="P910" s="92"/>
      <c r="Q910" s="92"/>
      <c r="R910" s="69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69">
        <v>1</v>
      </c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8">
        <v>120</v>
      </c>
      <c r="AQ910" s="55">
        <f>VLOOKUP(E910,'[1]LopHocPhan'!C$2:F$1412,4,FALSE)</f>
        <v>2</v>
      </c>
      <c r="AR910" s="55"/>
      <c r="AS910" s="55"/>
      <c r="AT910" s="55"/>
      <c r="AU910" s="93">
        <f t="shared" si="74"/>
        <v>120</v>
      </c>
      <c r="AV910" s="94" t="s">
        <v>163</v>
      </c>
      <c r="AW910" s="55">
        <v>6</v>
      </c>
      <c r="AX910" s="55" t="s">
        <v>296</v>
      </c>
      <c r="AY910" s="72" t="s">
        <v>297</v>
      </c>
      <c r="AZ910" s="72"/>
      <c r="BA910" s="70" t="s">
        <v>115</v>
      </c>
      <c r="BB910" s="70" t="s">
        <v>130</v>
      </c>
      <c r="BC910" s="70"/>
      <c r="BD910" s="70"/>
      <c r="BE910" s="70"/>
      <c r="BF910" s="70"/>
      <c r="BG910" s="95" t="s">
        <v>119</v>
      </c>
      <c r="BH910" s="70" t="s">
        <v>209</v>
      </c>
      <c r="BI910" s="70"/>
      <c r="BJ910" s="70"/>
      <c r="BK910" s="72" t="s">
        <v>332</v>
      </c>
      <c r="BL910" s="72" t="s">
        <v>634</v>
      </c>
      <c r="BM910" s="49">
        <v>35</v>
      </c>
      <c r="BN910" s="60"/>
      <c r="BO910" s="61">
        <v>49</v>
      </c>
      <c r="BP910" s="61"/>
      <c r="BQ910" s="79"/>
      <c r="BR910" s="62"/>
      <c r="BS910" s="74"/>
      <c r="BT910" s="72" t="s">
        <v>333</v>
      </c>
      <c r="BV910" s="38"/>
    </row>
    <row r="911" spans="1:74" ht="25.5" customHeight="1">
      <c r="A911" s="46">
        <v>24</v>
      </c>
      <c r="B911" s="46">
        <v>1089</v>
      </c>
      <c r="C911" s="68" t="s">
        <v>1025</v>
      </c>
      <c r="D911" s="49">
        <v>2</v>
      </c>
      <c r="E911" s="49" t="str">
        <f t="shared" si="75"/>
        <v>1366TLAW0111</v>
      </c>
      <c r="F911" s="104" t="s">
        <v>600</v>
      </c>
      <c r="G911" s="85" t="s">
        <v>1018</v>
      </c>
      <c r="H911" s="77" t="s">
        <v>66</v>
      </c>
      <c r="I911" s="69" t="s">
        <v>564</v>
      </c>
      <c r="J911" s="53"/>
      <c r="K911" s="53"/>
      <c r="L911" s="46"/>
      <c r="M911" s="69"/>
      <c r="N911" s="46"/>
      <c r="O911" s="46">
        <v>1</v>
      </c>
      <c r="P911" s="92"/>
      <c r="Q911" s="92"/>
      <c r="R911" s="69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69">
        <v>1</v>
      </c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8">
        <v>160</v>
      </c>
      <c r="AQ911" s="55">
        <f>VLOOKUP(E911,'[1]LopHocPhan'!C$2:F$1412,4,FALSE)</f>
        <v>0</v>
      </c>
      <c r="AR911" s="55"/>
      <c r="AS911" s="55"/>
      <c r="AT911" s="55"/>
      <c r="AU911" s="93">
        <f t="shared" si="74"/>
        <v>160</v>
      </c>
      <c r="AV911" s="94" t="s">
        <v>96</v>
      </c>
      <c r="AW911" s="55" t="s">
        <v>565</v>
      </c>
      <c r="AX911" s="55" t="s">
        <v>296</v>
      </c>
      <c r="AY911" s="72" t="s">
        <v>297</v>
      </c>
      <c r="AZ911" s="72"/>
      <c r="BA911" s="70" t="s">
        <v>115</v>
      </c>
      <c r="BB911" s="70" t="s">
        <v>171</v>
      </c>
      <c r="BC911" s="70"/>
      <c r="BD911" s="70"/>
      <c r="BE911" s="70"/>
      <c r="BF911" s="70"/>
      <c r="BG911" s="95" t="s">
        <v>119</v>
      </c>
      <c r="BH911" s="70" t="s">
        <v>402</v>
      </c>
      <c r="BI911" s="70"/>
      <c r="BJ911" s="70"/>
      <c r="BK911" s="72" t="s">
        <v>332</v>
      </c>
      <c r="BL911" s="72" t="s">
        <v>634</v>
      </c>
      <c r="BM911" s="49">
        <v>35</v>
      </c>
      <c r="BN911" s="60"/>
      <c r="BO911" s="61">
        <v>49</v>
      </c>
      <c r="BP911" s="61"/>
      <c r="BQ911" s="79"/>
      <c r="BR911" s="62"/>
      <c r="BS911" s="74"/>
      <c r="BT911" s="72" t="s">
        <v>333</v>
      </c>
      <c r="BV911" s="38"/>
    </row>
    <row r="912" spans="1:74" ht="25.5" customHeight="1">
      <c r="A912" s="46">
        <v>25</v>
      </c>
      <c r="B912" s="46">
        <v>1109</v>
      </c>
      <c r="C912" s="81" t="s">
        <v>1025</v>
      </c>
      <c r="D912" s="70">
        <v>2</v>
      </c>
      <c r="E912" s="49" t="str">
        <f t="shared" si="75"/>
        <v>1367TLAW0111</v>
      </c>
      <c r="F912" s="104" t="s">
        <v>786</v>
      </c>
      <c r="G912" s="77" t="s">
        <v>1018</v>
      </c>
      <c r="H912" s="77" t="s">
        <v>66</v>
      </c>
      <c r="I912" s="69" t="s">
        <v>566</v>
      </c>
      <c r="J912" s="53"/>
      <c r="K912" s="53"/>
      <c r="L912" s="46"/>
      <c r="M912" s="69"/>
      <c r="N912" s="46"/>
      <c r="O912" s="46">
        <v>1</v>
      </c>
      <c r="P912" s="92"/>
      <c r="Q912" s="92"/>
      <c r="R912" s="69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69"/>
      <c r="AF912" s="70">
        <v>1</v>
      </c>
      <c r="AG912" s="70"/>
      <c r="AH912" s="70"/>
      <c r="AI912" s="70"/>
      <c r="AJ912" s="70"/>
      <c r="AK912" s="70"/>
      <c r="AL912" s="70"/>
      <c r="AM912" s="70"/>
      <c r="AN912" s="70"/>
      <c r="AO912" s="70"/>
      <c r="AP912" s="78">
        <v>125</v>
      </c>
      <c r="AQ912" s="55">
        <f>VLOOKUP(E912,'[1]LopHocPhan'!C$2:F$1412,4,FALSE)</f>
        <v>0</v>
      </c>
      <c r="AR912" s="55"/>
      <c r="AS912" s="55"/>
      <c r="AT912" s="55"/>
      <c r="AU912" s="93">
        <f t="shared" si="74"/>
        <v>125</v>
      </c>
      <c r="AV912" s="94" t="s">
        <v>136</v>
      </c>
      <c r="AW912" s="55">
        <v>1</v>
      </c>
      <c r="AX912" s="55" t="s">
        <v>296</v>
      </c>
      <c r="AY912" s="72" t="s">
        <v>297</v>
      </c>
      <c r="AZ912" s="72"/>
      <c r="BA912" s="70"/>
      <c r="BB912" s="70"/>
      <c r="BC912" s="70" t="s">
        <v>115</v>
      </c>
      <c r="BD912" s="70" t="s">
        <v>402</v>
      </c>
      <c r="BE912" s="70"/>
      <c r="BF912" s="70"/>
      <c r="BG912" s="95" t="s">
        <v>71</v>
      </c>
      <c r="BH912" s="70" t="s">
        <v>158</v>
      </c>
      <c r="BI912" s="70"/>
      <c r="BJ912" s="70"/>
      <c r="BK912" s="72" t="s">
        <v>395</v>
      </c>
      <c r="BL912" s="72" t="s">
        <v>552</v>
      </c>
      <c r="BM912" s="49">
        <v>35</v>
      </c>
      <c r="BN912" s="60" t="s">
        <v>321</v>
      </c>
      <c r="BO912" s="61">
        <v>49</v>
      </c>
      <c r="BP912" s="61"/>
      <c r="BQ912" s="79"/>
      <c r="BR912" s="62"/>
      <c r="BS912" s="74"/>
      <c r="BT912" s="72" t="s">
        <v>328</v>
      </c>
      <c r="BV912" s="38"/>
    </row>
    <row r="913" spans="1:74" ht="25.5" customHeight="1">
      <c r="A913" s="46">
        <v>26</v>
      </c>
      <c r="B913" s="46">
        <v>1110</v>
      </c>
      <c r="C913" s="81" t="s">
        <v>1025</v>
      </c>
      <c r="D913" s="70">
        <v>2</v>
      </c>
      <c r="E913" s="49" t="str">
        <f t="shared" si="75"/>
        <v>1368TLAW0111</v>
      </c>
      <c r="F913" s="104" t="s">
        <v>986</v>
      </c>
      <c r="G913" s="77" t="s">
        <v>1018</v>
      </c>
      <c r="H913" s="77" t="s">
        <v>66</v>
      </c>
      <c r="I913" s="69" t="s">
        <v>566</v>
      </c>
      <c r="J913" s="53"/>
      <c r="K913" s="53"/>
      <c r="L913" s="46"/>
      <c r="M913" s="69"/>
      <c r="N913" s="46"/>
      <c r="O913" s="46">
        <v>1</v>
      </c>
      <c r="P913" s="92"/>
      <c r="Q913" s="92"/>
      <c r="R913" s="69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69"/>
      <c r="AF913" s="70">
        <v>1</v>
      </c>
      <c r="AG913" s="70"/>
      <c r="AH913" s="70"/>
      <c r="AI913" s="70"/>
      <c r="AJ913" s="70"/>
      <c r="AK913" s="70"/>
      <c r="AL913" s="70"/>
      <c r="AM913" s="70"/>
      <c r="AN913" s="70"/>
      <c r="AO913" s="70"/>
      <c r="AP913" s="78">
        <v>125</v>
      </c>
      <c r="AQ913" s="55">
        <f>VLOOKUP(E913,'[1]LopHocPhan'!C$2:F$1412,4,FALSE)</f>
        <v>0</v>
      </c>
      <c r="AR913" s="55"/>
      <c r="AS913" s="55"/>
      <c r="AT913" s="55"/>
      <c r="AU913" s="93">
        <f t="shared" si="74"/>
        <v>125</v>
      </c>
      <c r="AV913" s="94" t="s">
        <v>136</v>
      </c>
      <c r="AW913" s="55">
        <v>2</v>
      </c>
      <c r="AX913" s="55" t="s">
        <v>296</v>
      </c>
      <c r="AY913" s="72" t="s">
        <v>297</v>
      </c>
      <c r="AZ913" s="72"/>
      <c r="BA913" s="70"/>
      <c r="BB913" s="70"/>
      <c r="BC913" s="70" t="s">
        <v>115</v>
      </c>
      <c r="BD913" s="70" t="s">
        <v>208</v>
      </c>
      <c r="BE913" s="70"/>
      <c r="BF913" s="70"/>
      <c r="BG913" s="95" t="s">
        <v>71</v>
      </c>
      <c r="BH913" s="70" t="s">
        <v>171</v>
      </c>
      <c r="BI913" s="70"/>
      <c r="BJ913" s="70"/>
      <c r="BK913" s="72" t="s">
        <v>395</v>
      </c>
      <c r="BL913" s="72" t="s">
        <v>552</v>
      </c>
      <c r="BM913" s="49">
        <v>35</v>
      </c>
      <c r="BN913" s="60" t="s">
        <v>321</v>
      </c>
      <c r="BO913" s="61">
        <v>49</v>
      </c>
      <c r="BP913" s="61"/>
      <c r="BQ913" s="79"/>
      <c r="BR913" s="62"/>
      <c r="BS913" s="74"/>
      <c r="BT913" s="72" t="s">
        <v>328</v>
      </c>
      <c r="BV913" s="38"/>
    </row>
    <row r="914" spans="1:74" ht="25.5" customHeight="1">
      <c r="A914" s="46">
        <v>27</v>
      </c>
      <c r="B914" s="46">
        <v>1146</v>
      </c>
      <c r="C914" s="68" t="s">
        <v>1025</v>
      </c>
      <c r="D914" s="49">
        <v>2</v>
      </c>
      <c r="E914" s="49" t="str">
        <f t="shared" si="75"/>
        <v>1369TLAW0111</v>
      </c>
      <c r="F914" s="104" t="s">
        <v>987</v>
      </c>
      <c r="G914" s="85" t="s">
        <v>1018</v>
      </c>
      <c r="H914" s="77" t="s">
        <v>66</v>
      </c>
      <c r="I914" s="69" t="s">
        <v>568</v>
      </c>
      <c r="J914" s="53"/>
      <c r="K914" s="53"/>
      <c r="L914" s="46"/>
      <c r="M914" s="69"/>
      <c r="N914" s="46"/>
      <c r="O914" s="46">
        <v>1</v>
      </c>
      <c r="P914" s="92"/>
      <c r="Q914" s="92"/>
      <c r="R914" s="69"/>
      <c r="S914" s="70"/>
      <c r="T914" s="70"/>
      <c r="U914" s="70"/>
      <c r="V914" s="70"/>
      <c r="W914" s="70"/>
      <c r="X914" s="70"/>
      <c r="Y914" s="70"/>
      <c r="Z914" s="109">
        <v>1</v>
      </c>
      <c r="AA914" s="70"/>
      <c r="AB914" s="70"/>
      <c r="AC914" s="70"/>
      <c r="AD914" s="70"/>
      <c r="AE914" s="69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8">
        <v>125</v>
      </c>
      <c r="AQ914" s="55">
        <f>VLOOKUP(E914,'[1]LopHocPhan'!C$2:F$1412,4,FALSE)</f>
        <v>1</v>
      </c>
      <c r="AR914" s="55"/>
      <c r="AS914" s="55" t="s">
        <v>708</v>
      </c>
      <c r="AT914" s="55"/>
      <c r="AU914" s="110">
        <f t="shared" si="74"/>
        <v>125</v>
      </c>
      <c r="AV914" s="94" t="s">
        <v>136</v>
      </c>
      <c r="AW914" s="55">
        <v>3</v>
      </c>
      <c r="AX914" s="55" t="s">
        <v>296</v>
      </c>
      <c r="AY914" s="72" t="s">
        <v>297</v>
      </c>
      <c r="AZ914" s="112"/>
      <c r="BA914" s="70"/>
      <c r="BB914" s="70"/>
      <c r="BC914" s="70"/>
      <c r="BD914" s="70"/>
      <c r="BE914" s="95" t="s">
        <v>71</v>
      </c>
      <c r="BF914" s="46" t="s">
        <v>86</v>
      </c>
      <c r="BG914" s="70"/>
      <c r="BH914" s="70"/>
      <c r="BI914" s="70" t="s">
        <v>115</v>
      </c>
      <c r="BJ914" s="70" t="s">
        <v>137</v>
      </c>
      <c r="BK914" s="72" t="s">
        <v>477</v>
      </c>
      <c r="BL914" s="72" t="s">
        <v>539</v>
      </c>
      <c r="BM914" s="49">
        <v>35</v>
      </c>
      <c r="BN914" s="60"/>
      <c r="BO914" s="61">
        <v>49</v>
      </c>
      <c r="BP914" s="61"/>
      <c r="BQ914" s="79"/>
      <c r="BR914" s="62"/>
      <c r="BS914" s="74"/>
      <c r="BT914" s="112" t="s">
        <v>328</v>
      </c>
      <c r="BV914" s="38"/>
    </row>
    <row r="915" spans="1:74" ht="25.5" customHeight="1">
      <c r="A915" s="46">
        <v>28</v>
      </c>
      <c r="B915" s="46">
        <v>1147</v>
      </c>
      <c r="C915" s="68" t="s">
        <v>1025</v>
      </c>
      <c r="D915" s="49">
        <v>2</v>
      </c>
      <c r="E915" s="49" t="str">
        <f t="shared" si="75"/>
        <v>1370TLAW0111</v>
      </c>
      <c r="F915" s="104" t="s">
        <v>989</v>
      </c>
      <c r="G915" s="85" t="s">
        <v>1018</v>
      </c>
      <c r="H915" s="77" t="s">
        <v>66</v>
      </c>
      <c r="I915" s="69" t="s">
        <v>568</v>
      </c>
      <c r="J915" s="53"/>
      <c r="K915" s="53"/>
      <c r="L915" s="46"/>
      <c r="M915" s="69"/>
      <c r="N915" s="46"/>
      <c r="O915" s="46">
        <v>1</v>
      </c>
      <c r="P915" s="92"/>
      <c r="Q915" s="92"/>
      <c r="R915" s="69"/>
      <c r="S915" s="70"/>
      <c r="T915" s="70"/>
      <c r="U915" s="70"/>
      <c r="V915" s="70"/>
      <c r="W915" s="70"/>
      <c r="X915" s="70"/>
      <c r="Y915" s="70"/>
      <c r="Z915" s="109">
        <v>1</v>
      </c>
      <c r="AA915" s="70"/>
      <c r="AB915" s="70"/>
      <c r="AC915" s="70"/>
      <c r="AD915" s="70"/>
      <c r="AE915" s="69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8">
        <v>125</v>
      </c>
      <c r="AQ915" s="55">
        <f>VLOOKUP(E915,'[1]LopHocPhan'!C$2:F$1412,4,FALSE)</f>
        <v>0</v>
      </c>
      <c r="AR915" s="55"/>
      <c r="AS915" s="55"/>
      <c r="AT915" s="55"/>
      <c r="AU915" s="93">
        <f t="shared" si="74"/>
        <v>125</v>
      </c>
      <c r="AV915" s="94" t="s">
        <v>136</v>
      </c>
      <c r="AW915" s="55">
        <v>4</v>
      </c>
      <c r="AX915" s="55" t="s">
        <v>296</v>
      </c>
      <c r="AY915" s="72" t="s">
        <v>297</v>
      </c>
      <c r="AZ915" s="112"/>
      <c r="BA915" s="70"/>
      <c r="BB915" s="70"/>
      <c r="BC915" s="70"/>
      <c r="BD915" s="70"/>
      <c r="BE915" s="95" t="s">
        <v>71</v>
      </c>
      <c r="BF915" s="70" t="s">
        <v>204</v>
      </c>
      <c r="BG915" s="70"/>
      <c r="BH915" s="70"/>
      <c r="BI915" s="70" t="s">
        <v>115</v>
      </c>
      <c r="BJ915" s="70" t="s">
        <v>208</v>
      </c>
      <c r="BK915" s="72" t="s">
        <v>477</v>
      </c>
      <c r="BL915" s="72" t="s">
        <v>539</v>
      </c>
      <c r="BM915" s="49">
        <v>35</v>
      </c>
      <c r="BN915" s="60"/>
      <c r="BO915" s="61">
        <v>49</v>
      </c>
      <c r="BP915" s="61"/>
      <c r="BQ915" s="79"/>
      <c r="BR915" s="62"/>
      <c r="BS915" s="74"/>
      <c r="BT915" s="112" t="s">
        <v>328</v>
      </c>
      <c r="BV915" s="38"/>
    </row>
    <row r="916" spans="1:74" ht="25.5" customHeight="1">
      <c r="A916" s="46">
        <v>29</v>
      </c>
      <c r="B916" s="46">
        <v>1156</v>
      </c>
      <c r="C916" s="68" t="s">
        <v>1025</v>
      </c>
      <c r="D916" s="49">
        <v>2</v>
      </c>
      <c r="E916" s="49" t="str">
        <f t="shared" si="75"/>
        <v>1371TLAW0111</v>
      </c>
      <c r="F916" s="104" t="s">
        <v>991</v>
      </c>
      <c r="G916" s="85" t="s">
        <v>1018</v>
      </c>
      <c r="H916" s="77" t="s">
        <v>66</v>
      </c>
      <c r="I916" s="69" t="s">
        <v>570</v>
      </c>
      <c r="J916" s="53"/>
      <c r="K916" s="53"/>
      <c r="L916" s="46"/>
      <c r="M916" s="69"/>
      <c r="N916" s="46"/>
      <c r="O916" s="46">
        <v>1</v>
      </c>
      <c r="P916" s="92"/>
      <c r="Q916" s="92"/>
      <c r="R916" s="69"/>
      <c r="S916" s="70"/>
      <c r="T916" s="70"/>
      <c r="U916" s="70"/>
      <c r="V916" s="70"/>
      <c r="W916" s="70"/>
      <c r="X916" s="70"/>
      <c r="Y916" s="70"/>
      <c r="Z916" s="70"/>
      <c r="AA916" s="70">
        <v>1</v>
      </c>
      <c r="AB916" s="70"/>
      <c r="AC916" s="70"/>
      <c r="AD916" s="70"/>
      <c r="AE916" s="69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8">
        <v>125</v>
      </c>
      <c r="AQ916" s="55">
        <f>VLOOKUP(E916,'[1]LopHocPhan'!C$2:F$1412,4,FALSE)</f>
        <v>0</v>
      </c>
      <c r="AR916" s="55"/>
      <c r="AS916" s="55"/>
      <c r="AT916" s="55"/>
      <c r="AU916" s="93">
        <f t="shared" si="74"/>
        <v>125</v>
      </c>
      <c r="AV916" s="94" t="s">
        <v>96</v>
      </c>
      <c r="AW916" s="55">
        <v>3</v>
      </c>
      <c r="AX916" s="55" t="s">
        <v>296</v>
      </c>
      <c r="AY916" s="72" t="s">
        <v>297</v>
      </c>
      <c r="AZ916" s="72"/>
      <c r="BA916" s="70"/>
      <c r="BB916" s="70"/>
      <c r="BC916" s="70"/>
      <c r="BD916" s="70"/>
      <c r="BE916" s="95" t="s">
        <v>71</v>
      </c>
      <c r="BF916" s="70" t="s">
        <v>130</v>
      </c>
      <c r="BG916" s="70"/>
      <c r="BH916" s="70"/>
      <c r="BI916" s="70" t="s">
        <v>115</v>
      </c>
      <c r="BJ916" s="70" t="s">
        <v>318</v>
      </c>
      <c r="BK916" s="72" t="s">
        <v>332</v>
      </c>
      <c r="BL916" s="72" t="s">
        <v>633</v>
      </c>
      <c r="BM916" s="49">
        <v>35</v>
      </c>
      <c r="BN916" s="60"/>
      <c r="BO916" s="61">
        <v>49</v>
      </c>
      <c r="BP916" s="61"/>
      <c r="BQ916" s="79"/>
      <c r="BR916" s="62"/>
      <c r="BS916" s="74"/>
      <c r="BT916" s="72" t="s">
        <v>333</v>
      </c>
      <c r="BV916" s="38"/>
    </row>
    <row r="917" spans="1:74" ht="25.5" customHeight="1">
      <c r="A917" s="46">
        <v>30</v>
      </c>
      <c r="B917" s="46">
        <v>1157</v>
      </c>
      <c r="C917" s="68" t="s">
        <v>1025</v>
      </c>
      <c r="D917" s="49">
        <v>2</v>
      </c>
      <c r="E917" s="49" t="str">
        <f t="shared" si="75"/>
        <v>1372TLAW0111</v>
      </c>
      <c r="F917" s="104" t="s">
        <v>992</v>
      </c>
      <c r="G917" s="85" t="s">
        <v>1018</v>
      </c>
      <c r="H917" s="77" t="s">
        <v>66</v>
      </c>
      <c r="I917" s="69" t="s">
        <v>570</v>
      </c>
      <c r="J917" s="53"/>
      <c r="K917" s="53"/>
      <c r="L917" s="46"/>
      <c r="M917" s="69"/>
      <c r="N917" s="46"/>
      <c r="O917" s="46">
        <v>1</v>
      </c>
      <c r="P917" s="92"/>
      <c r="Q917" s="92"/>
      <c r="R917" s="69"/>
      <c r="S917" s="70"/>
      <c r="T917" s="70"/>
      <c r="U917" s="70"/>
      <c r="V917" s="70"/>
      <c r="W917" s="70"/>
      <c r="X917" s="70"/>
      <c r="Y917" s="70"/>
      <c r="Z917" s="70"/>
      <c r="AA917" s="70">
        <v>1</v>
      </c>
      <c r="AB917" s="70"/>
      <c r="AC917" s="70"/>
      <c r="AD917" s="70"/>
      <c r="AE917" s="69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8">
        <v>125</v>
      </c>
      <c r="AQ917" s="55">
        <f>VLOOKUP(E917,'[1]LopHocPhan'!C$2:F$1412,4,FALSE)</f>
        <v>2</v>
      </c>
      <c r="AR917" s="55"/>
      <c r="AS917" s="55"/>
      <c r="AT917" s="55"/>
      <c r="AU917" s="93">
        <f t="shared" si="74"/>
        <v>125</v>
      </c>
      <c r="AV917" s="94" t="s">
        <v>96</v>
      </c>
      <c r="AW917" s="55">
        <v>6</v>
      </c>
      <c r="AX917" s="55" t="s">
        <v>296</v>
      </c>
      <c r="AY917" s="72" t="s">
        <v>297</v>
      </c>
      <c r="AZ917" s="72"/>
      <c r="BA917" s="70"/>
      <c r="BB917" s="70"/>
      <c r="BC917" s="70"/>
      <c r="BD917" s="70"/>
      <c r="BE917" s="95" t="s">
        <v>71</v>
      </c>
      <c r="BF917" s="70" t="s">
        <v>134</v>
      </c>
      <c r="BG917" s="70"/>
      <c r="BH917" s="70"/>
      <c r="BI917" s="70" t="s">
        <v>115</v>
      </c>
      <c r="BJ917" s="70" t="s">
        <v>171</v>
      </c>
      <c r="BK917" s="72" t="s">
        <v>332</v>
      </c>
      <c r="BL917" s="72" t="s">
        <v>633</v>
      </c>
      <c r="BM917" s="49">
        <v>35</v>
      </c>
      <c r="BN917" s="60"/>
      <c r="BO917" s="61">
        <v>49</v>
      </c>
      <c r="BP917" s="61"/>
      <c r="BQ917" s="79"/>
      <c r="BR917" s="62"/>
      <c r="BS917" s="74"/>
      <c r="BT917" s="72" t="s">
        <v>333</v>
      </c>
      <c r="BV917" s="38"/>
    </row>
    <row r="918" spans="1:74" ht="25.5" customHeight="1">
      <c r="A918" s="46">
        <v>31</v>
      </c>
      <c r="B918" s="46">
        <v>1169</v>
      </c>
      <c r="C918" s="68" t="s">
        <v>1025</v>
      </c>
      <c r="D918" s="49">
        <v>2</v>
      </c>
      <c r="E918" s="49" t="str">
        <f t="shared" si="75"/>
        <v>1373TLAW0111</v>
      </c>
      <c r="F918" s="104" t="s">
        <v>993</v>
      </c>
      <c r="G918" s="85" t="s">
        <v>1018</v>
      </c>
      <c r="H918" s="77" t="s">
        <v>66</v>
      </c>
      <c r="I918" s="69" t="s">
        <v>550</v>
      </c>
      <c r="J918" s="53"/>
      <c r="K918" s="53"/>
      <c r="L918" s="46"/>
      <c r="M918" s="69"/>
      <c r="N918" s="46"/>
      <c r="O918" s="46">
        <v>1</v>
      </c>
      <c r="P918" s="92"/>
      <c r="Q918" s="92"/>
      <c r="R918" s="69"/>
      <c r="S918" s="70"/>
      <c r="T918" s="70"/>
      <c r="U918" s="70">
        <v>1</v>
      </c>
      <c r="V918" s="70"/>
      <c r="W918" s="70"/>
      <c r="X918" s="70"/>
      <c r="Y918" s="70"/>
      <c r="Z918" s="70"/>
      <c r="AA918" s="70"/>
      <c r="AB918" s="70"/>
      <c r="AC918" s="70"/>
      <c r="AD918" s="70"/>
      <c r="AE918" s="69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8">
        <v>55</v>
      </c>
      <c r="AQ918" s="55">
        <f>VLOOKUP(E918,'[1]LopHocPhan'!C$2:F$1412,4,FALSE)</f>
        <v>3</v>
      </c>
      <c r="AR918" s="55"/>
      <c r="AS918" s="55"/>
      <c r="AT918" s="55"/>
      <c r="AU918" s="93">
        <f t="shared" si="74"/>
        <v>55</v>
      </c>
      <c r="AV918" s="94" t="s">
        <v>96</v>
      </c>
      <c r="AW918" s="55">
        <v>1</v>
      </c>
      <c r="AX918" s="55" t="s">
        <v>296</v>
      </c>
      <c r="AY918" s="72" t="s">
        <v>297</v>
      </c>
      <c r="AZ918" s="72"/>
      <c r="BA918" s="95" t="s">
        <v>71</v>
      </c>
      <c r="BB918" s="70" t="s">
        <v>282</v>
      </c>
      <c r="BC918" s="70"/>
      <c r="BD918" s="70"/>
      <c r="BE918" s="69"/>
      <c r="BF918" s="77"/>
      <c r="BG918" s="69"/>
      <c r="BH918" s="70"/>
      <c r="BI918" s="70" t="s">
        <v>71</v>
      </c>
      <c r="BJ918" s="70" t="s">
        <v>299</v>
      </c>
      <c r="BK918" s="72" t="s">
        <v>332</v>
      </c>
      <c r="BL918" s="72" t="s">
        <v>504</v>
      </c>
      <c r="BM918" s="49">
        <v>35</v>
      </c>
      <c r="BN918" s="60"/>
      <c r="BO918" s="61">
        <v>49</v>
      </c>
      <c r="BP918" s="61"/>
      <c r="BQ918" s="79"/>
      <c r="BR918" s="62"/>
      <c r="BS918" s="74"/>
      <c r="BT918" s="72" t="s">
        <v>333</v>
      </c>
      <c r="BV918" s="38"/>
    </row>
    <row r="919" spans="1:74" ht="25.5" customHeight="1">
      <c r="A919" s="46">
        <v>32</v>
      </c>
      <c r="B919" s="46">
        <v>1170</v>
      </c>
      <c r="C919" s="68" t="s">
        <v>1025</v>
      </c>
      <c r="D919" s="49">
        <v>2</v>
      </c>
      <c r="E919" s="49" t="str">
        <f t="shared" si="75"/>
        <v>1374TLAW0111</v>
      </c>
      <c r="F919" s="104" t="s">
        <v>995</v>
      </c>
      <c r="G919" s="85" t="s">
        <v>1018</v>
      </c>
      <c r="H919" s="77" t="s">
        <v>66</v>
      </c>
      <c r="I919" s="69" t="s">
        <v>550</v>
      </c>
      <c r="J919" s="53"/>
      <c r="K919" s="53"/>
      <c r="L919" s="46"/>
      <c r="M919" s="69"/>
      <c r="N919" s="46"/>
      <c r="O919" s="46">
        <v>1</v>
      </c>
      <c r="P919" s="92"/>
      <c r="Q919" s="92"/>
      <c r="R919" s="69"/>
      <c r="S919" s="70"/>
      <c r="T919" s="70"/>
      <c r="U919" s="70">
        <v>1</v>
      </c>
      <c r="V919" s="70"/>
      <c r="W919" s="70"/>
      <c r="X919" s="70"/>
      <c r="Y919" s="70"/>
      <c r="Z919" s="70"/>
      <c r="AA919" s="70"/>
      <c r="AB919" s="70"/>
      <c r="AC919" s="70"/>
      <c r="AD919" s="70"/>
      <c r="AE919" s="69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8">
        <v>55</v>
      </c>
      <c r="AQ919" s="55">
        <f>VLOOKUP(E919,'[1]LopHocPhan'!C$2:F$1412,4,FALSE)</f>
        <v>0</v>
      </c>
      <c r="AR919" s="55"/>
      <c r="AS919" s="55"/>
      <c r="AT919" s="55"/>
      <c r="AU919" s="93">
        <f t="shared" si="74"/>
        <v>55</v>
      </c>
      <c r="AV919" s="94" t="s">
        <v>96</v>
      </c>
      <c r="AW919" s="55">
        <v>1</v>
      </c>
      <c r="AX919" s="55" t="s">
        <v>296</v>
      </c>
      <c r="AY919" s="72" t="s">
        <v>297</v>
      </c>
      <c r="AZ919" s="72"/>
      <c r="BA919" s="95" t="s">
        <v>71</v>
      </c>
      <c r="BB919" s="70" t="s">
        <v>120</v>
      </c>
      <c r="BC919" s="70"/>
      <c r="BD919" s="70"/>
      <c r="BE919" s="69"/>
      <c r="BF919" s="77"/>
      <c r="BG919" s="69"/>
      <c r="BH919" s="70"/>
      <c r="BI919" s="70" t="s">
        <v>71</v>
      </c>
      <c r="BJ919" s="70" t="s">
        <v>428</v>
      </c>
      <c r="BK919" s="72" t="s">
        <v>332</v>
      </c>
      <c r="BL919" s="72" t="s">
        <v>504</v>
      </c>
      <c r="BM919" s="49">
        <v>35</v>
      </c>
      <c r="BN919" s="60"/>
      <c r="BO919" s="61">
        <v>49</v>
      </c>
      <c r="BP919" s="61"/>
      <c r="BQ919" s="79"/>
      <c r="BR919" s="62"/>
      <c r="BS919" s="74"/>
      <c r="BT919" s="72" t="s">
        <v>333</v>
      </c>
      <c r="BV919" s="38"/>
    </row>
    <row r="920" spans="1:74" ht="25.5" customHeight="1">
      <c r="A920" s="46">
        <v>33</v>
      </c>
      <c r="B920" s="46">
        <v>1171</v>
      </c>
      <c r="C920" s="68" t="s">
        <v>1025</v>
      </c>
      <c r="D920" s="49">
        <v>2</v>
      </c>
      <c r="E920" s="49" t="str">
        <f t="shared" si="75"/>
        <v>1377TLAW0111</v>
      </c>
      <c r="F920" s="49">
        <v>1377</v>
      </c>
      <c r="G920" s="85" t="s">
        <v>1018</v>
      </c>
      <c r="H920" s="77" t="s">
        <v>66</v>
      </c>
      <c r="I920" s="69" t="s">
        <v>550</v>
      </c>
      <c r="J920" s="53"/>
      <c r="K920" s="53"/>
      <c r="L920" s="46"/>
      <c r="M920" s="69"/>
      <c r="N920" s="46"/>
      <c r="O920" s="46">
        <v>1</v>
      </c>
      <c r="P920" s="92"/>
      <c r="Q920" s="92"/>
      <c r="R920" s="69"/>
      <c r="S920" s="70"/>
      <c r="T920" s="70"/>
      <c r="U920" s="70">
        <v>1</v>
      </c>
      <c r="V920" s="70"/>
      <c r="W920" s="70"/>
      <c r="X920" s="70"/>
      <c r="Y920" s="70"/>
      <c r="Z920" s="70"/>
      <c r="AA920" s="70"/>
      <c r="AB920" s="70"/>
      <c r="AC920" s="70"/>
      <c r="AD920" s="70"/>
      <c r="AE920" s="69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8">
        <v>55</v>
      </c>
      <c r="AQ920" s="55">
        <f>VLOOKUP(E920,'[1]LopHocPhan'!C$2:F$1412,4,FALSE)</f>
        <v>1</v>
      </c>
      <c r="AR920" s="55"/>
      <c r="AS920" s="55"/>
      <c r="AT920" s="55"/>
      <c r="AU920" s="93">
        <f t="shared" si="74"/>
        <v>55</v>
      </c>
      <c r="AV920" s="94" t="s">
        <v>96</v>
      </c>
      <c r="AW920" s="55">
        <v>2</v>
      </c>
      <c r="AX920" s="55" t="s">
        <v>296</v>
      </c>
      <c r="AY920" s="72" t="s">
        <v>297</v>
      </c>
      <c r="AZ920" s="72"/>
      <c r="BA920" s="95" t="s">
        <v>93</v>
      </c>
      <c r="BB920" s="70" t="s">
        <v>428</v>
      </c>
      <c r="BC920" s="70" t="s">
        <v>93</v>
      </c>
      <c r="BD920" s="70" t="s">
        <v>421</v>
      </c>
      <c r="BE920" s="69"/>
      <c r="BF920" s="77"/>
      <c r="BG920" s="69"/>
      <c r="BH920" s="70"/>
      <c r="BI920" s="70"/>
      <c r="BJ920" s="70"/>
      <c r="BK920" s="72" t="s">
        <v>332</v>
      </c>
      <c r="BL920" s="72" t="s">
        <v>307</v>
      </c>
      <c r="BM920" s="49">
        <v>35</v>
      </c>
      <c r="BN920" s="60"/>
      <c r="BO920" s="61">
        <v>49</v>
      </c>
      <c r="BP920" s="61"/>
      <c r="BQ920" s="79"/>
      <c r="BR920" s="62"/>
      <c r="BS920" s="74"/>
      <c r="BT920" s="72" t="s">
        <v>333</v>
      </c>
      <c r="BV920" s="38"/>
    </row>
    <row r="921" spans="1:74" ht="25.5" customHeight="1">
      <c r="A921" s="46">
        <v>34</v>
      </c>
      <c r="B921" s="46">
        <v>1172</v>
      </c>
      <c r="C921" s="68" t="s">
        <v>1025</v>
      </c>
      <c r="D921" s="49">
        <v>2</v>
      </c>
      <c r="E921" s="49" t="str">
        <f t="shared" si="75"/>
        <v>1378TLAW0111</v>
      </c>
      <c r="F921" s="49">
        <v>1378</v>
      </c>
      <c r="G921" s="85" t="s">
        <v>1018</v>
      </c>
      <c r="H921" s="77" t="s">
        <v>66</v>
      </c>
      <c r="I921" s="69" t="s">
        <v>550</v>
      </c>
      <c r="J921" s="53"/>
      <c r="K921" s="53"/>
      <c r="L921" s="46"/>
      <c r="M921" s="69"/>
      <c r="N921" s="46"/>
      <c r="O921" s="46">
        <v>1</v>
      </c>
      <c r="P921" s="92"/>
      <c r="Q921" s="92"/>
      <c r="R921" s="69"/>
      <c r="S921" s="70"/>
      <c r="T921" s="70"/>
      <c r="U921" s="70">
        <v>1</v>
      </c>
      <c r="V921" s="70"/>
      <c r="W921" s="70"/>
      <c r="X921" s="70"/>
      <c r="Y921" s="70"/>
      <c r="Z921" s="70"/>
      <c r="AA921" s="70"/>
      <c r="AB921" s="70"/>
      <c r="AC921" s="70"/>
      <c r="AD921" s="70"/>
      <c r="AE921" s="69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8">
        <v>55</v>
      </c>
      <c r="AQ921" s="55">
        <f>VLOOKUP(E921,'[1]LopHocPhan'!C$2:F$1412,4,FALSE)</f>
        <v>0</v>
      </c>
      <c r="AR921" s="55"/>
      <c r="AS921" s="55"/>
      <c r="AT921" s="55"/>
      <c r="AU921" s="93">
        <f t="shared" si="74"/>
        <v>55</v>
      </c>
      <c r="AV921" s="94" t="s">
        <v>96</v>
      </c>
      <c r="AW921" s="55">
        <v>2</v>
      </c>
      <c r="AX921" s="55" t="s">
        <v>296</v>
      </c>
      <c r="AY921" s="72" t="s">
        <v>297</v>
      </c>
      <c r="AZ921" s="72"/>
      <c r="BA921" s="95" t="s">
        <v>93</v>
      </c>
      <c r="BB921" s="70" t="s">
        <v>522</v>
      </c>
      <c r="BC921" s="70" t="s">
        <v>93</v>
      </c>
      <c r="BD921" s="70" t="s">
        <v>298</v>
      </c>
      <c r="BE921" s="69"/>
      <c r="BF921" s="77"/>
      <c r="BG921" s="69"/>
      <c r="BH921" s="70"/>
      <c r="BI921" s="70"/>
      <c r="BJ921" s="70"/>
      <c r="BK921" s="72" t="s">
        <v>332</v>
      </c>
      <c r="BL921" s="72" t="s">
        <v>307</v>
      </c>
      <c r="BM921" s="49">
        <v>35</v>
      </c>
      <c r="BN921" s="60"/>
      <c r="BO921" s="61">
        <v>49</v>
      </c>
      <c r="BP921" s="61"/>
      <c r="BQ921" s="79"/>
      <c r="BR921" s="62"/>
      <c r="BS921" s="74"/>
      <c r="BT921" s="72" t="s">
        <v>333</v>
      </c>
      <c r="BV921" s="38"/>
    </row>
    <row r="922" spans="1:74" ht="25.5" customHeight="1">
      <c r="A922" s="46">
        <v>35</v>
      </c>
      <c r="B922" s="46">
        <v>1173</v>
      </c>
      <c r="C922" s="68" t="s">
        <v>1025</v>
      </c>
      <c r="D922" s="49">
        <v>2</v>
      </c>
      <c r="E922" s="49" t="str">
        <f t="shared" si="75"/>
        <v>1379TLAW0111</v>
      </c>
      <c r="F922" s="49">
        <v>1379</v>
      </c>
      <c r="G922" s="85" t="s">
        <v>1018</v>
      </c>
      <c r="H922" s="77" t="s">
        <v>66</v>
      </c>
      <c r="I922" s="69" t="s">
        <v>550</v>
      </c>
      <c r="J922" s="53"/>
      <c r="K922" s="53"/>
      <c r="L922" s="46"/>
      <c r="M922" s="69"/>
      <c r="N922" s="46"/>
      <c r="O922" s="46">
        <v>1</v>
      </c>
      <c r="P922" s="92"/>
      <c r="Q922" s="92"/>
      <c r="R922" s="69"/>
      <c r="S922" s="70"/>
      <c r="T922" s="70"/>
      <c r="U922" s="70">
        <v>1</v>
      </c>
      <c r="V922" s="70"/>
      <c r="W922" s="70"/>
      <c r="X922" s="70"/>
      <c r="Y922" s="70"/>
      <c r="Z922" s="70"/>
      <c r="AA922" s="70"/>
      <c r="AB922" s="70"/>
      <c r="AC922" s="70"/>
      <c r="AD922" s="70"/>
      <c r="AE922" s="69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8">
        <v>55</v>
      </c>
      <c r="AQ922" s="55">
        <f>VLOOKUP(E922,'[1]LopHocPhan'!C$2:F$1412,4,FALSE)</f>
        <v>0</v>
      </c>
      <c r="AR922" s="55"/>
      <c r="AS922" s="55"/>
      <c r="AT922" s="55"/>
      <c r="AU922" s="93">
        <f t="shared" si="74"/>
        <v>55</v>
      </c>
      <c r="AV922" s="94" t="s">
        <v>163</v>
      </c>
      <c r="AW922" s="55">
        <v>5</v>
      </c>
      <c r="AX922" s="55" t="s">
        <v>296</v>
      </c>
      <c r="AY922" s="72" t="s">
        <v>297</v>
      </c>
      <c r="AZ922" s="72"/>
      <c r="BA922" s="95" t="s">
        <v>93</v>
      </c>
      <c r="BB922" s="70" t="s">
        <v>415</v>
      </c>
      <c r="BC922" s="70" t="s">
        <v>93</v>
      </c>
      <c r="BD922" s="70" t="s">
        <v>299</v>
      </c>
      <c r="BE922" s="69"/>
      <c r="BF922" s="77"/>
      <c r="BG922" s="69"/>
      <c r="BH922" s="70"/>
      <c r="BI922" s="70"/>
      <c r="BJ922" s="70"/>
      <c r="BK922" s="72" t="s">
        <v>332</v>
      </c>
      <c r="BL922" s="72" t="s">
        <v>307</v>
      </c>
      <c r="BM922" s="49">
        <v>35</v>
      </c>
      <c r="BN922" s="60"/>
      <c r="BO922" s="61">
        <v>49</v>
      </c>
      <c r="BP922" s="61"/>
      <c r="BQ922" s="79"/>
      <c r="BR922" s="62"/>
      <c r="BS922" s="74"/>
      <c r="BT922" s="72" t="s">
        <v>333</v>
      </c>
      <c r="BV922" s="38"/>
    </row>
    <row r="923" spans="1:74" ht="25.5" customHeight="1">
      <c r="A923" s="46">
        <v>36</v>
      </c>
      <c r="B923" s="46">
        <v>1186</v>
      </c>
      <c r="C923" s="68" t="s">
        <v>1025</v>
      </c>
      <c r="D923" s="49">
        <v>2</v>
      </c>
      <c r="E923" s="49" t="str">
        <f t="shared" si="75"/>
        <v>1375TLAW0111</v>
      </c>
      <c r="F923" s="104" t="s">
        <v>996</v>
      </c>
      <c r="G923" s="85" t="s">
        <v>1018</v>
      </c>
      <c r="H923" s="77" t="s">
        <v>66</v>
      </c>
      <c r="I923" s="69" t="s">
        <v>879</v>
      </c>
      <c r="J923" s="53"/>
      <c r="K923" s="53"/>
      <c r="L923" s="46"/>
      <c r="M923" s="69"/>
      <c r="N923" s="46"/>
      <c r="O923" s="46">
        <v>1</v>
      </c>
      <c r="P923" s="92"/>
      <c r="Q923" s="92"/>
      <c r="R923" s="69"/>
      <c r="S923" s="69"/>
      <c r="T923" s="69"/>
      <c r="U923" s="69"/>
      <c r="V923" s="70">
        <v>1</v>
      </c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70"/>
      <c r="AI923" s="70"/>
      <c r="AJ923" s="70"/>
      <c r="AK923" s="70"/>
      <c r="AL923" s="70"/>
      <c r="AM923" s="70"/>
      <c r="AN923" s="70"/>
      <c r="AO923" s="70"/>
      <c r="AP923" s="78">
        <v>125</v>
      </c>
      <c r="AQ923" s="55">
        <f>VLOOKUP(E923,'[1]LopHocPhan'!C$2:F$1412,4,FALSE)</f>
        <v>0</v>
      </c>
      <c r="AR923" s="55"/>
      <c r="AS923" s="55"/>
      <c r="AT923" s="55"/>
      <c r="AU923" s="93">
        <f t="shared" si="74"/>
        <v>125</v>
      </c>
      <c r="AV923" s="94" t="s">
        <v>136</v>
      </c>
      <c r="AW923" s="55">
        <v>5</v>
      </c>
      <c r="AX923" s="55" t="s">
        <v>296</v>
      </c>
      <c r="AY923" s="72" t="s">
        <v>297</v>
      </c>
      <c r="AZ923" s="112"/>
      <c r="BA923" s="70" t="s">
        <v>115</v>
      </c>
      <c r="BB923" s="77" t="s">
        <v>331</v>
      </c>
      <c r="BC923" s="69"/>
      <c r="BD923" s="77"/>
      <c r="BE923" s="69"/>
      <c r="BF923" s="77"/>
      <c r="BG923" s="114" t="s">
        <v>93</v>
      </c>
      <c r="BH923" s="77" t="s">
        <v>158</v>
      </c>
      <c r="BI923" s="69"/>
      <c r="BJ923" s="77"/>
      <c r="BK923" s="107" t="s">
        <v>477</v>
      </c>
      <c r="BL923" s="107" t="s">
        <v>140</v>
      </c>
      <c r="BM923" s="49">
        <v>35</v>
      </c>
      <c r="BN923" s="60"/>
      <c r="BO923" s="61">
        <v>49</v>
      </c>
      <c r="BP923" s="61"/>
      <c r="BQ923" s="79"/>
      <c r="BR923" s="62"/>
      <c r="BS923" s="74"/>
      <c r="BT923" s="112" t="s">
        <v>328</v>
      </c>
      <c r="BV923" s="38"/>
    </row>
    <row r="924" spans="1:74" ht="25.5" customHeight="1">
      <c r="A924" s="46">
        <v>37</v>
      </c>
      <c r="B924" s="46">
        <v>1187</v>
      </c>
      <c r="C924" s="68" t="s">
        <v>1025</v>
      </c>
      <c r="D924" s="49">
        <v>2</v>
      </c>
      <c r="E924" s="49" t="str">
        <f t="shared" si="75"/>
        <v>1376TLAW0111</v>
      </c>
      <c r="F924" s="104" t="s">
        <v>997</v>
      </c>
      <c r="G924" s="85" t="s">
        <v>1018</v>
      </c>
      <c r="H924" s="77" t="s">
        <v>66</v>
      </c>
      <c r="I924" s="69" t="s">
        <v>879</v>
      </c>
      <c r="J924" s="53"/>
      <c r="K924" s="53"/>
      <c r="L924" s="46"/>
      <c r="M924" s="69"/>
      <c r="N924" s="46"/>
      <c r="O924" s="46">
        <v>1</v>
      </c>
      <c r="P924" s="92"/>
      <c r="Q924" s="92"/>
      <c r="R924" s="69"/>
      <c r="S924" s="69"/>
      <c r="T924" s="69"/>
      <c r="U924" s="69"/>
      <c r="V924" s="70">
        <v>1</v>
      </c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70"/>
      <c r="AI924" s="70"/>
      <c r="AJ924" s="70"/>
      <c r="AK924" s="70"/>
      <c r="AL924" s="70"/>
      <c r="AM924" s="70"/>
      <c r="AN924" s="70"/>
      <c r="AO924" s="70"/>
      <c r="AP924" s="78">
        <v>125</v>
      </c>
      <c r="AQ924" s="55">
        <f>VLOOKUP(E924,'[1]LopHocPhan'!C$2:F$1412,4,FALSE)</f>
        <v>0</v>
      </c>
      <c r="AR924" s="55"/>
      <c r="AS924" s="55"/>
      <c r="AT924" s="55"/>
      <c r="AU924" s="93">
        <f t="shared" si="74"/>
        <v>125</v>
      </c>
      <c r="AV924" s="94" t="s">
        <v>136</v>
      </c>
      <c r="AW924" s="55">
        <v>6</v>
      </c>
      <c r="AX924" s="55" t="s">
        <v>296</v>
      </c>
      <c r="AY924" s="72" t="s">
        <v>297</v>
      </c>
      <c r="AZ924" s="112"/>
      <c r="BA924" s="70" t="s">
        <v>115</v>
      </c>
      <c r="BB924" s="77" t="s">
        <v>374</v>
      </c>
      <c r="BC924" s="69"/>
      <c r="BD924" s="77"/>
      <c r="BE924" s="69"/>
      <c r="BF924" s="77"/>
      <c r="BG924" s="114" t="s">
        <v>93</v>
      </c>
      <c r="BH924" s="77" t="s">
        <v>171</v>
      </c>
      <c r="BI924" s="69"/>
      <c r="BJ924" s="77"/>
      <c r="BK924" s="107" t="s">
        <v>477</v>
      </c>
      <c r="BL924" s="107" t="s">
        <v>140</v>
      </c>
      <c r="BM924" s="49">
        <v>35</v>
      </c>
      <c r="BN924" s="60"/>
      <c r="BO924" s="61">
        <v>49</v>
      </c>
      <c r="BP924" s="61"/>
      <c r="BQ924" s="79"/>
      <c r="BR924" s="62"/>
      <c r="BS924" s="74"/>
      <c r="BT924" s="112" t="s">
        <v>328</v>
      </c>
      <c r="BV924" s="38"/>
    </row>
    <row r="925" spans="1:74" ht="25.5" customHeight="1">
      <c r="A925" s="46">
        <v>38</v>
      </c>
      <c r="B925" s="46">
        <v>1214</v>
      </c>
      <c r="C925" s="68" t="s">
        <v>1026</v>
      </c>
      <c r="D925" s="49">
        <v>3</v>
      </c>
      <c r="E925" s="49" t="str">
        <f t="shared" si="75"/>
        <v>1351BLAW0511</v>
      </c>
      <c r="F925" s="77">
        <v>1351</v>
      </c>
      <c r="G925" s="85" t="s">
        <v>1027</v>
      </c>
      <c r="H925" s="77" t="s">
        <v>111</v>
      </c>
      <c r="I925" s="69" t="s">
        <v>881</v>
      </c>
      <c r="J925" s="53"/>
      <c r="K925" s="53"/>
      <c r="L925" s="46"/>
      <c r="M925" s="69"/>
      <c r="N925" s="46"/>
      <c r="O925" s="46">
        <v>1</v>
      </c>
      <c r="P925" s="92"/>
      <c r="Q925" s="92"/>
      <c r="R925" s="69"/>
      <c r="S925" s="69"/>
      <c r="T925" s="69"/>
      <c r="U925" s="69"/>
      <c r="V925" s="69"/>
      <c r="W925" s="69"/>
      <c r="X925" s="69"/>
      <c r="Y925" s="69">
        <v>1</v>
      </c>
      <c r="Z925" s="69"/>
      <c r="AA925" s="69"/>
      <c r="AB925" s="69"/>
      <c r="AC925" s="69"/>
      <c r="AD925" s="69"/>
      <c r="AE925" s="69"/>
      <c r="AF925" s="69"/>
      <c r="AG925" s="69"/>
      <c r="AH925" s="70"/>
      <c r="AI925" s="70"/>
      <c r="AJ925" s="70"/>
      <c r="AK925" s="70"/>
      <c r="AL925" s="70"/>
      <c r="AM925" s="70"/>
      <c r="AN925" s="70"/>
      <c r="AO925" s="70"/>
      <c r="AP925" s="78">
        <v>125</v>
      </c>
      <c r="AQ925" s="55">
        <f>VLOOKUP(E925,'[1]LopHocPhan'!C$2:F$1412,4,FALSE)</f>
        <v>0</v>
      </c>
      <c r="AR925" s="55"/>
      <c r="AS925" s="55"/>
      <c r="AT925" s="55"/>
      <c r="AU925" s="93">
        <f t="shared" si="74"/>
        <v>125</v>
      </c>
      <c r="AV925" s="94" t="s">
        <v>556</v>
      </c>
      <c r="AW925" s="55">
        <v>3</v>
      </c>
      <c r="AX925" s="93" t="s">
        <v>97</v>
      </c>
      <c r="AY925" s="107"/>
      <c r="AZ925" s="72" t="s">
        <v>875</v>
      </c>
      <c r="BA925" s="69"/>
      <c r="BB925" s="77"/>
      <c r="BC925" s="114" t="s">
        <v>119</v>
      </c>
      <c r="BD925" s="77" t="s">
        <v>134</v>
      </c>
      <c r="BE925" s="69" t="s">
        <v>119</v>
      </c>
      <c r="BF925" s="77" t="s">
        <v>138</v>
      </c>
      <c r="BG925" s="69"/>
      <c r="BH925" s="77"/>
      <c r="BI925" s="69"/>
      <c r="BJ925" s="77"/>
      <c r="BK925" s="107" t="s">
        <v>332</v>
      </c>
      <c r="BL925" s="107" t="s">
        <v>307</v>
      </c>
      <c r="BM925" s="49">
        <v>35</v>
      </c>
      <c r="BN925" s="60"/>
      <c r="BO925" s="61">
        <v>49</v>
      </c>
      <c r="BP925" s="61"/>
      <c r="BQ925" s="79"/>
      <c r="BR925" s="62"/>
      <c r="BS925" s="74"/>
      <c r="BT925" s="107" t="s">
        <v>333</v>
      </c>
      <c r="BV925" s="38"/>
    </row>
    <row r="926" spans="1:74" ht="25.5" customHeight="1">
      <c r="A926" s="46">
        <v>39</v>
      </c>
      <c r="B926" s="46">
        <v>1215</v>
      </c>
      <c r="C926" s="68" t="s">
        <v>1026</v>
      </c>
      <c r="D926" s="49">
        <v>3</v>
      </c>
      <c r="E926" s="49" t="str">
        <f t="shared" si="75"/>
        <v>1352BLAW0511</v>
      </c>
      <c r="F926" s="77">
        <v>1352</v>
      </c>
      <c r="G926" s="85" t="s">
        <v>1027</v>
      </c>
      <c r="H926" s="77" t="s">
        <v>111</v>
      </c>
      <c r="I926" s="69" t="s">
        <v>881</v>
      </c>
      <c r="J926" s="53"/>
      <c r="K926" s="53"/>
      <c r="L926" s="46"/>
      <c r="M926" s="69"/>
      <c r="N926" s="46"/>
      <c r="O926" s="46">
        <v>1</v>
      </c>
      <c r="P926" s="92"/>
      <c r="Q926" s="92"/>
      <c r="R926" s="69"/>
      <c r="S926" s="69"/>
      <c r="T926" s="69"/>
      <c r="U926" s="69"/>
      <c r="V926" s="69"/>
      <c r="W926" s="69"/>
      <c r="X926" s="69"/>
      <c r="Y926" s="69">
        <v>1</v>
      </c>
      <c r="Z926" s="69"/>
      <c r="AA926" s="69"/>
      <c r="AB926" s="69"/>
      <c r="AC926" s="69"/>
      <c r="AD926" s="69"/>
      <c r="AE926" s="69"/>
      <c r="AF926" s="69"/>
      <c r="AG926" s="69"/>
      <c r="AH926" s="70"/>
      <c r="AI926" s="70"/>
      <c r="AJ926" s="70"/>
      <c r="AK926" s="70"/>
      <c r="AL926" s="70"/>
      <c r="AM926" s="70"/>
      <c r="AN926" s="70"/>
      <c r="AO926" s="70"/>
      <c r="AP926" s="78">
        <v>125</v>
      </c>
      <c r="AQ926" s="55">
        <f>VLOOKUP(E926,'[1]LopHocPhan'!C$2:F$1412,4,FALSE)</f>
        <v>0</v>
      </c>
      <c r="AR926" s="55"/>
      <c r="AS926" s="55"/>
      <c r="AT926" s="55"/>
      <c r="AU926" s="93">
        <f t="shared" si="74"/>
        <v>125</v>
      </c>
      <c r="AV926" s="94" t="s">
        <v>556</v>
      </c>
      <c r="AW926" s="55">
        <v>3</v>
      </c>
      <c r="AX926" s="93" t="s">
        <v>876</v>
      </c>
      <c r="AY926" s="107"/>
      <c r="AZ926" s="72" t="s">
        <v>877</v>
      </c>
      <c r="BA926" s="69"/>
      <c r="BB926" s="77"/>
      <c r="BC926" s="114" t="s">
        <v>119</v>
      </c>
      <c r="BD926" s="77" t="s">
        <v>171</v>
      </c>
      <c r="BE926" s="69" t="s">
        <v>119</v>
      </c>
      <c r="BF926" s="77" t="s">
        <v>209</v>
      </c>
      <c r="BG926" s="69"/>
      <c r="BH926" s="77"/>
      <c r="BI926" s="69"/>
      <c r="BJ926" s="77"/>
      <c r="BK926" s="107" t="s">
        <v>332</v>
      </c>
      <c r="BL926" s="107" t="s">
        <v>307</v>
      </c>
      <c r="BM926" s="49">
        <v>35</v>
      </c>
      <c r="BN926" s="60"/>
      <c r="BO926" s="61">
        <v>49</v>
      </c>
      <c r="BP926" s="61"/>
      <c r="BQ926" s="79"/>
      <c r="BR926" s="62"/>
      <c r="BS926" s="74"/>
      <c r="BT926" s="107" t="s">
        <v>333</v>
      </c>
      <c r="BV926" s="38"/>
    </row>
    <row r="927" spans="1:72" ht="22.5" customHeight="1">
      <c r="A927" s="46">
        <v>1</v>
      </c>
      <c r="B927" s="46">
        <v>27</v>
      </c>
      <c r="C927" s="47" t="s">
        <v>1028</v>
      </c>
      <c r="D927" s="52">
        <v>2</v>
      </c>
      <c r="E927" s="49" t="str">
        <f t="shared" si="75"/>
        <v>1351TLAW0411</v>
      </c>
      <c r="F927" s="50">
        <v>1351</v>
      </c>
      <c r="G927" s="87" t="s">
        <v>1029</v>
      </c>
      <c r="H927" s="52" t="s">
        <v>66</v>
      </c>
      <c r="I927" s="53" t="s">
        <v>67</v>
      </c>
      <c r="J927" s="53"/>
      <c r="K927" s="53"/>
      <c r="L927" s="46">
        <v>1</v>
      </c>
      <c r="M927" s="46"/>
      <c r="N927" s="46"/>
      <c r="O927" s="46"/>
      <c r="P927" s="46">
        <v>1</v>
      </c>
      <c r="Q927" s="46"/>
      <c r="R927" s="46">
        <v>1</v>
      </c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53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54">
        <v>110</v>
      </c>
      <c r="AQ927" s="55">
        <f>VLOOKUP(E927,'[1]LopHocPhan'!C$2:F$1412,4,FALSE)</f>
        <v>56</v>
      </c>
      <c r="AR927" s="56">
        <f aca="true" t="shared" si="76" ref="AR927:AR961">AP927-AQ927</f>
        <v>54</v>
      </c>
      <c r="AS927" s="55"/>
      <c r="AT927" s="55"/>
      <c r="AU927" s="55">
        <f>AQ927</f>
        <v>56</v>
      </c>
      <c r="AV927" s="57" t="s">
        <v>153</v>
      </c>
      <c r="AW927" s="55">
        <v>4</v>
      </c>
      <c r="AX927" s="55" t="s">
        <v>72</v>
      </c>
      <c r="AY927" s="58" t="s">
        <v>172</v>
      </c>
      <c r="AZ927" s="58"/>
      <c r="BA927" s="46"/>
      <c r="BB927" s="46"/>
      <c r="BC927" s="46" t="s">
        <v>93</v>
      </c>
      <c r="BD927" s="46" t="s">
        <v>118</v>
      </c>
      <c r="BE927" s="53"/>
      <c r="BF927" s="46"/>
      <c r="BG927" s="46"/>
      <c r="BH927" s="46"/>
      <c r="BI927" s="46"/>
      <c r="BJ927" s="46"/>
      <c r="BK927" s="58" t="s">
        <v>73</v>
      </c>
      <c r="BL927" s="58" t="s">
        <v>87</v>
      </c>
      <c r="BM927" s="59">
        <v>36</v>
      </c>
      <c r="BN927" s="60"/>
      <c r="BO927" s="36">
        <v>46</v>
      </c>
      <c r="BP927" s="61"/>
      <c r="BQ927" s="62"/>
      <c r="BR927" s="62"/>
      <c r="BS927" s="63"/>
      <c r="BT927" s="58" t="s">
        <v>75</v>
      </c>
    </row>
    <row r="928" spans="1:72" ht="22.5" customHeight="1">
      <c r="A928" s="46">
        <v>2</v>
      </c>
      <c r="B928" s="46">
        <v>28</v>
      </c>
      <c r="C928" s="47" t="s">
        <v>1028</v>
      </c>
      <c r="D928" s="52">
        <v>2</v>
      </c>
      <c r="E928" s="49" t="str">
        <f t="shared" si="75"/>
        <v>1352TLAW0411</v>
      </c>
      <c r="F928" s="50">
        <v>1352</v>
      </c>
      <c r="G928" s="87" t="s">
        <v>1029</v>
      </c>
      <c r="H928" s="52" t="s">
        <v>66</v>
      </c>
      <c r="I928" s="53" t="s">
        <v>67</v>
      </c>
      <c r="J928" s="53"/>
      <c r="K928" s="53"/>
      <c r="L928" s="46">
        <v>1</v>
      </c>
      <c r="M928" s="46"/>
      <c r="N928" s="46"/>
      <c r="O928" s="46"/>
      <c r="P928" s="46">
        <v>1</v>
      </c>
      <c r="Q928" s="46"/>
      <c r="R928" s="46">
        <v>1</v>
      </c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53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54">
        <v>110</v>
      </c>
      <c r="AQ928" s="55">
        <f>VLOOKUP(E928,'[1]LopHocPhan'!C$2:F$1412,4,FALSE)</f>
        <v>74</v>
      </c>
      <c r="AR928" s="56">
        <f t="shared" si="76"/>
        <v>36</v>
      </c>
      <c r="AS928" s="55" t="s">
        <v>1030</v>
      </c>
      <c r="AT928" s="55"/>
      <c r="AU928" s="55">
        <f>AQ928+43</f>
        <v>117</v>
      </c>
      <c r="AV928" s="57" t="s">
        <v>166</v>
      </c>
      <c r="AW928" s="55">
        <v>4</v>
      </c>
      <c r="AX928" s="55" t="s">
        <v>356</v>
      </c>
      <c r="AY928" s="58" t="s">
        <v>172</v>
      </c>
      <c r="AZ928" s="72" t="s">
        <v>1031</v>
      </c>
      <c r="BA928" s="46"/>
      <c r="BB928" s="46"/>
      <c r="BC928" s="46"/>
      <c r="BD928" s="46"/>
      <c r="BE928" s="46"/>
      <c r="BF928" s="46"/>
      <c r="BG928" s="46" t="s">
        <v>93</v>
      </c>
      <c r="BH928" s="46" t="s">
        <v>174</v>
      </c>
      <c r="BI928" s="46"/>
      <c r="BJ928" s="46"/>
      <c r="BK928" s="58" t="s">
        <v>73</v>
      </c>
      <c r="BL928" s="58" t="s">
        <v>74</v>
      </c>
      <c r="BM928" s="59">
        <v>36</v>
      </c>
      <c r="BN928" s="60"/>
      <c r="BO928" s="36">
        <v>46</v>
      </c>
      <c r="BP928" s="61"/>
      <c r="BQ928" s="62"/>
      <c r="BR928" s="62"/>
      <c r="BS928" s="63"/>
      <c r="BT928" s="58" t="s">
        <v>75</v>
      </c>
    </row>
    <row r="929" spans="1:74" ht="22.5" customHeight="1">
      <c r="A929" s="46">
        <v>3</v>
      </c>
      <c r="B929" s="46">
        <v>60</v>
      </c>
      <c r="C929" s="47" t="s">
        <v>1032</v>
      </c>
      <c r="D929" s="52">
        <v>2</v>
      </c>
      <c r="E929" s="49" t="str">
        <f t="shared" si="75"/>
        <v>1354TLAW0411</v>
      </c>
      <c r="F929" s="50">
        <v>1354</v>
      </c>
      <c r="G929" s="87" t="s">
        <v>1029</v>
      </c>
      <c r="H929" s="52" t="s">
        <v>66</v>
      </c>
      <c r="I929" s="53" t="s">
        <v>279</v>
      </c>
      <c r="J929" s="53"/>
      <c r="K929" s="53"/>
      <c r="L929" s="46">
        <v>1</v>
      </c>
      <c r="M929" s="46"/>
      <c r="N929" s="46"/>
      <c r="O929" s="46"/>
      <c r="P929" s="46"/>
      <c r="Q929" s="46"/>
      <c r="R929" s="46"/>
      <c r="S929" s="46">
        <v>1</v>
      </c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53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54">
        <v>120</v>
      </c>
      <c r="AQ929" s="55">
        <f>VLOOKUP(E929,'[1]LopHocPhan'!C$2:F$1412,4,FALSE)</f>
        <v>112</v>
      </c>
      <c r="AR929" s="56">
        <f t="shared" si="76"/>
        <v>8</v>
      </c>
      <c r="AS929" s="55"/>
      <c r="AT929" s="55"/>
      <c r="AU929" s="55">
        <f aca="true" t="shared" si="77" ref="AU929:AU940">AQ929</f>
        <v>112</v>
      </c>
      <c r="AV929" s="57" t="s">
        <v>140</v>
      </c>
      <c r="AW929" s="55">
        <v>2</v>
      </c>
      <c r="AX929" s="55" t="s">
        <v>534</v>
      </c>
      <c r="AY929" s="72"/>
      <c r="AZ929" s="72" t="s">
        <v>1033</v>
      </c>
      <c r="BA929" s="46" t="s">
        <v>71</v>
      </c>
      <c r="BB929" s="46" t="s">
        <v>118</v>
      </c>
      <c r="BC929" s="46"/>
      <c r="BD929" s="46"/>
      <c r="BE929" s="46"/>
      <c r="BF929" s="46"/>
      <c r="BG929" s="46"/>
      <c r="BH929" s="46"/>
      <c r="BI929" s="46"/>
      <c r="BJ929" s="46"/>
      <c r="BK929" s="58" t="s">
        <v>73</v>
      </c>
      <c r="BL929" s="72" t="s">
        <v>87</v>
      </c>
      <c r="BM929" s="59">
        <v>36</v>
      </c>
      <c r="BN929" s="60"/>
      <c r="BO929" s="36">
        <v>46</v>
      </c>
      <c r="BP929" s="61"/>
      <c r="BQ929" s="62"/>
      <c r="BR929" s="62"/>
      <c r="BS929" s="82"/>
      <c r="BT929" s="58" t="s">
        <v>75</v>
      </c>
      <c r="BV929" s="38"/>
    </row>
    <row r="930" spans="1:74" ht="28.5" customHeight="1">
      <c r="A930" s="46">
        <v>4</v>
      </c>
      <c r="B930" s="46">
        <v>61</v>
      </c>
      <c r="C930" s="47" t="s">
        <v>1032</v>
      </c>
      <c r="D930" s="52">
        <v>2</v>
      </c>
      <c r="E930" s="49" t="str">
        <f t="shared" si="75"/>
        <v>1355TLAW0411</v>
      </c>
      <c r="F930" s="50">
        <v>1355</v>
      </c>
      <c r="G930" s="87" t="s">
        <v>1029</v>
      </c>
      <c r="H930" s="52" t="s">
        <v>66</v>
      </c>
      <c r="I930" s="53" t="s">
        <v>279</v>
      </c>
      <c r="J930" s="53"/>
      <c r="K930" s="53"/>
      <c r="L930" s="46">
        <v>1</v>
      </c>
      <c r="M930" s="46"/>
      <c r="N930" s="46"/>
      <c r="O930" s="46"/>
      <c r="P930" s="46"/>
      <c r="Q930" s="46"/>
      <c r="R930" s="46"/>
      <c r="S930" s="46">
        <v>1</v>
      </c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53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54">
        <v>120</v>
      </c>
      <c r="AQ930" s="55">
        <f>VLOOKUP(E930,'[1]LopHocPhan'!C$2:F$1412,4,FALSE)</f>
        <v>119</v>
      </c>
      <c r="AR930" s="56">
        <f t="shared" si="76"/>
        <v>1</v>
      </c>
      <c r="AS930" s="55"/>
      <c r="AT930" s="55"/>
      <c r="AU930" s="55">
        <f t="shared" si="77"/>
        <v>119</v>
      </c>
      <c r="AV930" s="57" t="s">
        <v>183</v>
      </c>
      <c r="AW930" s="55">
        <v>2</v>
      </c>
      <c r="AX930" s="55" t="s">
        <v>268</v>
      </c>
      <c r="AY930" s="72"/>
      <c r="AZ930" s="72" t="s">
        <v>1034</v>
      </c>
      <c r="BA930" s="46" t="s">
        <v>71</v>
      </c>
      <c r="BB930" s="46" t="s">
        <v>174</v>
      </c>
      <c r="BC930" s="46"/>
      <c r="BD930" s="46"/>
      <c r="BE930" s="46"/>
      <c r="BF930" s="46"/>
      <c r="BG930" s="46"/>
      <c r="BH930" s="46"/>
      <c r="BI930" s="46"/>
      <c r="BJ930" s="46"/>
      <c r="BK930" s="58" t="s">
        <v>73</v>
      </c>
      <c r="BL930" s="72" t="s">
        <v>87</v>
      </c>
      <c r="BM930" s="59">
        <v>36</v>
      </c>
      <c r="BN930" s="60"/>
      <c r="BO930" s="36">
        <v>46</v>
      </c>
      <c r="BP930" s="61"/>
      <c r="BQ930" s="62"/>
      <c r="BR930" s="62"/>
      <c r="BS930" s="82"/>
      <c r="BT930" s="58" t="s">
        <v>75</v>
      </c>
      <c r="BV930" s="38"/>
    </row>
    <row r="931" spans="1:74" ht="28.5" customHeight="1">
      <c r="A931" s="46">
        <v>5</v>
      </c>
      <c r="B931" s="46">
        <v>62</v>
      </c>
      <c r="C931" s="47" t="s">
        <v>1032</v>
      </c>
      <c r="D931" s="52">
        <v>2</v>
      </c>
      <c r="E931" s="49" t="str">
        <f t="shared" si="75"/>
        <v>1356TLAW0411</v>
      </c>
      <c r="F931" s="50">
        <v>1356</v>
      </c>
      <c r="G931" s="87" t="s">
        <v>1029</v>
      </c>
      <c r="H931" s="52" t="s">
        <v>66</v>
      </c>
      <c r="I931" s="53" t="s">
        <v>279</v>
      </c>
      <c r="J931" s="53"/>
      <c r="K931" s="53"/>
      <c r="L931" s="46">
        <v>1</v>
      </c>
      <c r="M931" s="46"/>
      <c r="N931" s="46"/>
      <c r="O931" s="46"/>
      <c r="P931" s="46"/>
      <c r="Q931" s="46"/>
      <c r="R931" s="46"/>
      <c r="S931" s="46">
        <v>1</v>
      </c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53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54">
        <v>120</v>
      </c>
      <c r="AQ931" s="55">
        <f>VLOOKUP(E931,'[1]LopHocPhan'!C$2:F$1412,4,FALSE)</f>
        <v>107</v>
      </c>
      <c r="AR931" s="56">
        <f t="shared" si="76"/>
        <v>13</v>
      </c>
      <c r="AS931" s="55"/>
      <c r="AT931" s="55"/>
      <c r="AU931" s="55">
        <f t="shared" si="77"/>
        <v>107</v>
      </c>
      <c r="AV931" s="57" t="s">
        <v>157</v>
      </c>
      <c r="AW931" s="55">
        <v>2</v>
      </c>
      <c r="AX931" s="55" t="s">
        <v>523</v>
      </c>
      <c r="AY931" s="72"/>
      <c r="AZ931" s="72" t="s">
        <v>1035</v>
      </c>
      <c r="BA931" s="46" t="s">
        <v>71</v>
      </c>
      <c r="BB931" s="46" t="s">
        <v>82</v>
      </c>
      <c r="BC931" s="46"/>
      <c r="BD931" s="46"/>
      <c r="BE931" s="46"/>
      <c r="BF931" s="46"/>
      <c r="BG931" s="46"/>
      <c r="BH931" s="46"/>
      <c r="BI931" s="46"/>
      <c r="BJ931" s="46"/>
      <c r="BK931" s="58" t="s">
        <v>73</v>
      </c>
      <c r="BL931" s="72" t="s">
        <v>87</v>
      </c>
      <c r="BM931" s="59">
        <v>36</v>
      </c>
      <c r="BN931" s="60" t="s">
        <v>280</v>
      </c>
      <c r="BO931" s="36">
        <v>46</v>
      </c>
      <c r="BP931" s="61"/>
      <c r="BQ931" s="62"/>
      <c r="BR931" s="62"/>
      <c r="BS931" s="82"/>
      <c r="BT931" s="58" t="s">
        <v>75</v>
      </c>
      <c r="BV931" s="38"/>
    </row>
    <row r="932" spans="1:72" ht="28.5" customHeight="1">
      <c r="A932" s="46">
        <v>6</v>
      </c>
      <c r="B932" s="46">
        <v>91</v>
      </c>
      <c r="C932" s="47" t="s">
        <v>1028</v>
      </c>
      <c r="D932" s="52">
        <v>2</v>
      </c>
      <c r="E932" s="49" t="str">
        <f t="shared" si="75"/>
        <v>1357TLAW0411</v>
      </c>
      <c r="F932" s="50">
        <v>1357</v>
      </c>
      <c r="G932" s="87" t="s">
        <v>1029</v>
      </c>
      <c r="H932" s="52" t="s">
        <v>66</v>
      </c>
      <c r="I932" s="53" t="s">
        <v>377</v>
      </c>
      <c r="J932" s="53"/>
      <c r="K932" s="53"/>
      <c r="L932" s="46">
        <v>1</v>
      </c>
      <c r="M932" s="46"/>
      <c r="N932" s="46"/>
      <c r="O932" s="46"/>
      <c r="P932" s="46"/>
      <c r="Q932" s="46"/>
      <c r="R932" s="46"/>
      <c r="S932" s="46"/>
      <c r="T932" s="46"/>
      <c r="U932" s="46">
        <v>1</v>
      </c>
      <c r="V932" s="46">
        <v>1</v>
      </c>
      <c r="W932" s="46"/>
      <c r="X932" s="46"/>
      <c r="Y932" s="46"/>
      <c r="Z932" s="46"/>
      <c r="AA932" s="46"/>
      <c r="AB932" s="46"/>
      <c r="AC932" s="46"/>
      <c r="AD932" s="46"/>
      <c r="AE932" s="53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54">
        <v>120</v>
      </c>
      <c r="AQ932" s="55">
        <f>VLOOKUP(E932,'[1]LopHocPhan'!C$2:F$1412,4,FALSE)</f>
        <v>115</v>
      </c>
      <c r="AR932" s="56">
        <f t="shared" si="76"/>
        <v>5</v>
      </c>
      <c r="AS932" s="55"/>
      <c r="AT932" s="55"/>
      <c r="AU932" s="55">
        <f t="shared" si="77"/>
        <v>115</v>
      </c>
      <c r="AV932" s="57" t="s">
        <v>91</v>
      </c>
      <c r="AW932" s="55">
        <v>2</v>
      </c>
      <c r="AX932" s="55" t="s">
        <v>256</v>
      </c>
      <c r="AY932" s="58" t="s">
        <v>172</v>
      </c>
      <c r="AZ932" s="72" t="s">
        <v>1036</v>
      </c>
      <c r="BA932" s="46"/>
      <c r="BB932" s="46"/>
      <c r="BC932" s="46"/>
      <c r="BD932" s="46"/>
      <c r="BE932" s="46"/>
      <c r="BF932" s="46"/>
      <c r="BG932" s="46"/>
      <c r="BH932" s="46"/>
      <c r="BI932" s="46" t="s">
        <v>71</v>
      </c>
      <c r="BJ932" s="46" t="s">
        <v>72</v>
      </c>
      <c r="BK932" s="58" t="s">
        <v>73</v>
      </c>
      <c r="BL932" s="58" t="s">
        <v>74</v>
      </c>
      <c r="BM932" s="52">
        <v>36</v>
      </c>
      <c r="BN932" s="60"/>
      <c r="BO932" s="36">
        <v>46</v>
      </c>
      <c r="BP932" s="61"/>
      <c r="BQ932" s="62"/>
      <c r="BR932" s="62"/>
      <c r="BS932" s="63"/>
      <c r="BT932" s="58" t="s">
        <v>75</v>
      </c>
    </row>
    <row r="933" spans="1:72" ht="28.5" customHeight="1">
      <c r="A933" s="46">
        <v>7</v>
      </c>
      <c r="B933" s="46">
        <v>92</v>
      </c>
      <c r="C933" s="47" t="s">
        <v>1028</v>
      </c>
      <c r="D933" s="52">
        <v>2</v>
      </c>
      <c r="E933" s="49" t="str">
        <f t="shared" si="75"/>
        <v>1358TLAW0411</v>
      </c>
      <c r="F933" s="50">
        <v>1358</v>
      </c>
      <c r="G933" s="87" t="s">
        <v>1029</v>
      </c>
      <c r="H933" s="52" t="s">
        <v>66</v>
      </c>
      <c r="I933" s="53" t="s">
        <v>377</v>
      </c>
      <c r="J933" s="53"/>
      <c r="K933" s="53"/>
      <c r="L933" s="46">
        <v>1</v>
      </c>
      <c r="M933" s="46"/>
      <c r="N933" s="46"/>
      <c r="O933" s="46"/>
      <c r="P933" s="46"/>
      <c r="Q933" s="46"/>
      <c r="R933" s="46"/>
      <c r="S933" s="46"/>
      <c r="T933" s="46"/>
      <c r="U933" s="46">
        <v>1</v>
      </c>
      <c r="V933" s="46">
        <v>1</v>
      </c>
      <c r="W933" s="46"/>
      <c r="X933" s="46"/>
      <c r="Y933" s="46"/>
      <c r="Z933" s="46"/>
      <c r="AA933" s="46"/>
      <c r="AB933" s="46"/>
      <c r="AC933" s="46"/>
      <c r="AD933" s="46"/>
      <c r="AE933" s="53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54">
        <v>120</v>
      </c>
      <c r="AQ933" s="55">
        <f>VLOOKUP(E933,'[1]LopHocPhan'!C$2:F$1412,4,FALSE)</f>
        <v>112</v>
      </c>
      <c r="AR933" s="56">
        <f t="shared" si="76"/>
        <v>8</v>
      </c>
      <c r="AS933" s="55"/>
      <c r="AT933" s="55"/>
      <c r="AU933" s="55">
        <f t="shared" si="77"/>
        <v>112</v>
      </c>
      <c r="AV933" s="57" t="s">
        <v>96</v>
      </c>
      <c r="AW933" s="55">
        <v>2</v>
      </c>
      <c r="AX933" s="55" t="s">
        <v>77</v>
      </c>
      <c r="AY933" s="58" t="s">
        <v>172</v>
      </c>
      <c r="AZ933" s="72" t="s">
        <v>1037</v>
      </c>
      <c r="BA933" s="46"/>
      <c r="BB933" s="46"/>
      <c r="BC933" s="46"/>
      <c r="BD933" s="46"/>
      <c r="BE933" s="46"/>
      <c r="BF933" s="46"/>
      <c r="BG933" s="46"/>
      <c r="BH933" s="46"/>
      <c r="BI933" s="46" t="s">
        <v>71</v>
      </c>
      <c r="BJ933" s="46" t="s">
        <v>79</v>
      </c>
      <c r="BK933" s="58" t="s">
        <v>73</v>
      </c>
      <c r="BL933" s="58" t="s">
        <v>74</v>
      </c>
      <c r="BM933" s="52">
        <v>36</v>
      </c>
      <c r="BN933" s="60"/>
      <c r="BO933" s="36">
        <v>46</v>
      </c>
      <c r="BP933" s="61"/>
      <c r="BQ933" s="62"/>
      <c r="BR933" s="62"/>
      <c r="BS933" s="63"/>
      <c r="BT933" s="58" t="s">
        <v>75</v>
      </c>
    </row>
    <row r="934" spans="1:72" ht="28.5" customHeight="1">
      <c r="A934" s="46">
        <v>8</v>
      </c>
      <c r="B934" s="46">
        <v>93</v>
      </c>
      <c r="C934" s="47" t="s">
        <v>1028</v>
      </c>
      <c r="D934" s="52">
        <v>2</v>
      </c>
      <c r="E934" s="49" t="str">
        <f t="shared" si="75"/>
        <v>1359TLAW0411</v>
      </c>
      <c r="F934" s="50">
        <v>1359</v>
      </c>
      <c r="G934" s="87" t="s">
        <v>1029</v>
      </c>
      <c r="H934" s="52" t="s">
        <v>66</v>
      </c>
      <c r="I934" s="53" t="s">
        <v>377</v>
      </c>
      <c r="J934" s="53"/>
      <c r="K934" s="53"/>
      <c r="L934" s="46">
        <v>1</v>
      </c>
      <c r="M934" s="46"/>
      <c r="N934" s="46"/>
      <c r="O934" s="46"/>
      <c r="P934" s="46"/>
      <c r="Q934" s="46"/>
      <c r="R934" s="46"/>
      <c r="S934" s="46"/>
      <c r="T934" s="46"/>
      <c r="U934" s="46">
        <v>1</v>
      </c>
      <c r="V934" s="46">
        <v>1</v>
      </c>
      <c r="W934" s="46"/>
      <c r="X934" s="46"/>
      <c r="Y934" s="46"/>
      <c r="Z934" s="46"/>
      <c r="AA934" s="46"/>
      <c r="AB934" s="46"/>
      <c r="AC934" s="46"/>
      <c r="AD934" s="46"/>
      <c r="AE934" s="53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54">
        <v>120</v>
      </c>
      <c r="AQ934" s="55">
        <f>VLOOKUP(E934,'[1]LopHocPhan'!C$2:F$1412,4,FALSE)</f>
        <v>117</v>
      </c>
      <c r="AR934" s="56">
        <f t="shared" si="76"/>
        <v>3</v>
      </c>
      <c r="AS934" s="55"/>
      <c r="AT934" s="55"/>
      <c r="AU934" s="55">
        <f t="shared" si="77"/>
        <v>117</v>
      </c>
      <c r="AV934" s="57" t="s">
        <v>129</v>
      </c>
      <c r="AW934" s="55">
        <v>2</v>
      </c>
      <c r="AX934" s="55" t="s">
        <v>113</v>
      </c>
      <c r="AY934" s="58" t="s">
        <v>172</v>
      </c>
      <c r="AZ934" s="72" t="s">
        <v>114</v>
      </c>
      <c r="BA934" s="46"/>
      <c r="BB934" s="46"/>
      <c r="BC934" s="46"/>
      <c r="BD934" s="46"/>
      <c r="BE934" s="46"/>
      <c r="BF934" s="46"/>
      <c r="BG934" s="46"/>
      <c r="BH934" s="46"/>
      <c r="BI934" s="46" t="s">
        <v>71</v>
      </c>
      <c r="BJ934" s="46" t="s">
        <v>82</v>
      </c>
      <c r="BK934" s="58" t="s">
        <v>73</v>
      </c>
      <c r="BL934" s="58" t="s">
        <v>74</v>
      </c>
      <c r="BM934" s="52">
        <v>36</v>
      </c>
      <c r="BN934" s="60"/>
      <c r="BO934" s="36">
        <v>46</v>
      </c>
      <c r="BP934" s="61"/>
      <c r="BQ934" s="62"/>
      <c r="BR934" s="62"/>
      <c r="BS934" s="63"/>
      <c r="BT934" s="58" t="s">
        <v>75</v>
      </c>
    </row>
    <row r="935" spans="1:72" ht="28.5" customHeight="1">
      <c r="A935" s="46">
        <v>9</v>
      </c>
      <c r="B935" s="46">
        <v>117</v>
      </c>
      <c r="C935" s="47" t="s">
        <v>1038</v>
      </c>
      <c r="D935" s="52">
        <v>2</v>
      </c>
      <c r="E935" s="49" t="str">
        <f t="shared" si="75"/>
        <v>1360TLAW0411</v>
      </c>
      <c r="F935" s="50">
        <v>1360</v>
      </c>
      <c r="G935" s="87" t="s">
        <v>1029</v>
      </c>
      <c r="H935" s="52" t="s">
        <v>66</v>
      </c>
      <c r="I935" s="53" t="s">
        <v>378</v>
      </c>
      <c r="J935" s="53"/>
      <c r="K935" s="53"/>
      <c r="L935" s="46">
        <v>1</v>
      </c>
      <c r="M935" s="46"/>
      <c r="N935" s="46"/>
      <c r="O935" s="46"/>
      <c r="P935" s="46"/>
      <c r="Q935" s="46"/>
      <c r="R935" s="46"/>
      <c r="S935" s="46"/>
      <c r="T935" s="46"/>
      <c r="U935" s="46">
        <v>1</v>
      </c>
      <c r="V935" s="46">
        <v>1</v>
      </c>
      <c r="W935" s="46"/>
      <c r="X935" s="46"/>
      <c r="Y935" s="46"/>
      <c r="Z935" s="46"/>
      <c r="AA935" s="46"/>
      <c r="AB935" s="46"/>
      <c r="AC935" s="46"/>
      <c r="AD935" s="46"/>
      <c r="AE935" s="53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86">
        <v>120</v>
      </c>
      <c r="AQ935" s="55">
        <f>VLOOKUP(E935,'[1]LopHocPhan'!C$2:F$1412,4,FALSE)</f>
        <v>120</v>
      </c>
      <c r="AR935" s="56">
        <f t="shared" si="76"/>
        <v>0</v>
      </c>
      <c r="AS935" s="55"/>
      <c r="AT935" s="55"/>
      <c r="AU935" s="55">
        <f t="shared" si="77"/>
        <v>120</v>
      </c>
      <c r="AV935" s="57" t="s">
        <v>68</v>
      </c>
      <c r="AW935" s="55">
        <v>2</v>
      </c>
      <c r="AX935" s="55" t="s">
        <v>914</v>
      </c>
      <c r="AY935" s="58" t="s">
        <v>172</v>
      </c>
      <c r="AZ935" s="72" t="s">
        <v>983</v>
      </c>
      <c r="BA935" s="46"/>
      <c r="BB935" s="46"/>
      <c r="BC935" s="46"/>
      <c r="BD935" s="46"/>
      <c r="BE935" s="46"/>
      <c r="BF935" s="46"/>
      <c r="BG935" s="46" t="s">
        <v>71</v>
      </c>
      <c r="BH935" s="46" t="s">
        <v>125</v>
      </c>
      <c r="BI935" s="46"/>
      <c r="BJ935" s="46"/>
      <c r="BK935" s="58" t="s">
        <v>73</v>
      </c>
      <c r="BL935" s="58" t="s">
        <v>74</v>
      </c>
      <c r="BM935" s="52">
        <v>36</v>
      </c>
      <c r="BN935" s="60"/>
      <c r="BO935" s="36">
        <v>46</v>
      </c>
      <c r="BP935" s="61"/>
      <c r="BQ935" s="62"/>
      <c r="BR935" s="62"/>
      <c r="BS935" s="63"/>
      <c r="BT935" s="58" t="s">
        <v>75</v>
      </c>
    </row>
    <row r="936" spans="1:72" ht="28.5" customHeight="1">
      <c r="A936" s="46">
        <v>10</v>
      </c>
      <c r="B936" s="46">
        <v>118</v>
      </c>
      <c r="C936" s="47" t="s">
        <v>1038</v>
      </c>
      <c r="D936" s="52">
        <v>2</v>
      </c>
      <c r="E936" s="49" t="str">
        <f t="shared" si="75"/>
        <v>1361TLAW0411</v>
      </c>
      <c r="F936" s="50">
        <v>1361</v>
      </c>
      <c r="G936" s="87" t="s">
        <v>1029</v>
      </c>
      <c r="H936" s="52" t="s">
        <v>66</v>
      </c>
      <c r="I936" s="53" t="s">
        <v>378</v>
      </c>
      <c r="J936" s="53"/>
      <c r="K936" s="53"/>
      <c r="L936" s="46">
        <v>1</v>
      </c>
      <c r="M936" s="46"/>
      <c r="N936" s="46"/>
      <c r="O936" s="46"/>
      <c r="P936" s="46"/>
      <c r="Q936" s="46"/>
      <c r="R936" s="46"/>
      <c r="S936" s="46"/>
      <c r="T936" s="46"/>
      <c r="U936" s="46">
        <v>1</v>
      </c>
      <c r="V936" s="46">
        <v>1</v>
      </c>
      <c r="W936" s="46"/>
      <c r="X936" s="46"/>
      <c r="Y936" s="46"/>
      <c r="Z936" s="46"/>
      <c r="AA936" s="46"/>
      <c r="AB936" s="46"/>
      <c r="AC936" s="46"/>
      <c r="AD936" s="46"/>
      <c r="AE936" s="53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86">
        <v>120</v>
      </c>
      <c r="AQ936" s="55">
        <f>VLOOKUP(E936,'[1]LopHocPhan'!C$2:F$1412,4,FALSE)</f>
        <v>54</v>
      </c>
      <c r="AR936" s="56">
        <f t="shared" si="76"/>
        <v>66</v>
      </c>
      <c r="AS936" s="55" t="s">
        <v>320</v>
      </c>
      <c r="AT936" s="55"/>
      <c r="AU936" s="55">
        <f t="shared" si="77"/>
        <v>54</v>
      </c>
      <c r="AV936" s="57" t="s">
        <v>76</v>
      </c>
      <c r="AW936" s="55">
        <v>2</v>
      </c>
      <c r="AX936" s="55" t="s">
        <v>204</v>
      </c>
      <c r="AY936" s="58" t="s">
        <v>172</v>
      </c>
      <c r="AZ936" s="58"/>
      <c r="BA936" s="46"/>
      <c r="BB936" s="46"/>
      <c r="BC936" s="46"/>
      <c r="BD936" s="46"/>
      <c r="BE936" s="46"/>
      <c r="BF936" s="46"/>
      <c r="BG936" s="46" t="s">
        <v>71</v>
      </c>
      <c r="BH936" s="46" t="s">
        <v>86</v>
      </c>
      <c r="BI936" s="46"/>
      <c r="BJ936" s="46"/>
      <c r="BK936" s="58" t="s">
        <v>73</v>
      </c>
      <c r="BL936" s="58" t="s">
        <v>74</v>
      </c>
      <c r="BM936" s="52">
        <v>36</v>
      </c>
      <c r="BN936" s="60"/>
      <c r="BO936" s="36">
        <v>46</v>
      </c>
      <c r="BP936" s="61"/>
      <c r="BQ936" s="62"/>
      <c r="BR936" s="62"/>
      <c r="BS936" s="63"/>
      <c r="BT936" s="58" t="s">
        <v>75</v>
      </c>
    </row>
    <row r="937" spans="1:72" ht="28.5" customHeight="1">
      <c r="A937" s="46">
        <v>11</v>
      </c>
      <c r="B937" s="46">
        <v>332</v>
      </c>
      <c r="C937" s="64" t="s">
        <v>1039</v>
      </c>
      <c r="D937" s="48">
        <v>2</v>
      </c>
      <c r="E937" s="49" t="str">
        <f t="shared" si="75"/>
        <v>1351PLAW1211</v>
      </c>
      <c r="F937" s="50">
        <v>1351</v>
      </c>
      <c r="G937" s="51" t="s">
        <v>1040</v>
      </c>
      <c r="H937" s="52" t="s">
        <v>66</v>
      </c>
      <c r="I937" s="46" t="s">
        <v>842</v>
      </c>
      <c r="J937" s="53"/>
      <c r="K937" s="53"/>
      <c r="L937" s="46">
        <v>1</v>
      </c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>
        <v>1</v>
      </c>
      <c r="Z937" s="46"/>
      <c r="AA937" s="46"/>
      <c r="AB937" s="46"/>
      <c r="AC937" s="46"/>
      <c r="AD937" s="46"/>
      <c r="AE937" s="53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54">
        <v>130</v>
      </c>
      <c r="AQ937" s="55">
        <f>VLOOKUP(E937,'[1]LopHocPhan'!C$2:F$1412,4,FALSE)</f>
        <v>129</v>
      </c>
      <c r="AR937" s="56">
        <f t="shared" si="76"/>
        <v>1</v>
      </c>
      <c r="AS937" s="55"/>
      <c r="AT937" s="55"/>
      <c r="AU937" s="55">
        <f t="shared" si="77"/>
        <v>129</v>
      </c>
      <c r="AV937" s="57" t="s">
        <v>163</v>
      </c>
      <c r="AW937" s="55">
        <v>4</v>
      </c>
      <c r="AX937" s="55" t="s">
        <v>226</v>
      </c>
      <c r="AY937" s="58" t="s">
        <v>172</v>
      </c>
      <c r="AZ937" s="58" t="s">
        <v>1011</v>
      </c>
      <c r="BA937" s="46"/>
      <c r="BB937" s="46"/>
      <c r="BC937" s="46"/>
      <c r="BD937" s="46"/>
      <c r="BE937" s="46" t="s">
        <v>93</v>
      </c>
      <c r="BF937" s="46" t="s">
        <v>158</v>
      </c>
      <c r="BG937" s="46"/>
      <c r="BH937" s="46"/>
      <c r="BI937" s="46"/>
      <c r="BJ937" s="46"/>
      <c r="BK937" s="58" t="s">
        <v>73</v>
      </c>
      <c r="BL937" s="58" t="s">
        <v>74</v>
      </c>
      <c r="BM937" s="52">
        <v>36</v>
      </c>
      <c r="BN937" s="60"/>
      <c r="BO937" s="36">
        <v>46</v>
      </c>
      <c r="BP937" s="61"/>
      <c r="BQ937" s="62"/>
      <c r="BR937" s="62"/>
      <c r="BS937" s="63"/>
      <c r="BT937" s="58" t="s">
        <v>75</v>
      </c>
    </row>
    <row r="938" spans="1:72" ht="28.5" customHeight="1">
      <c r="A938" s="46">
        <v>12</v>
      </c>
      <c r="B938" s="46">
        <v>333</v>
      </c>
      <c r="C938" s="64" t="s">
        <v>1041</v>
      </c>
      <c r="D938" s="48">
        <v>3</v>
      </c>
      <c r="E938" s="49" t="str">
        <f t="shared" si="75"/>
        <v>1351PLAW1511</v>
      </c>
      <c r="F938" s="50">
        <v>1351</v>
      </c>
      <c r="G938" s="51" t="s">
        <v>1042</v>
      </c>
      <c r="H938" s="52" t="s">
        <v>111</v>
      </c>
      <c r="I938" s="46" t="s">
        <v>842</v>
      </c>
      <c r="J938" s="53"/>
      <c r="K938" s="53"/>
      <c r="L938" s="46">
        <v>1</v>
      </c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>
        <v>1</v>
      </c>
      <c r="Z938" s="46"/>
      <c r="AA938" s="46"/>
      <c r="AB938" s="46"/>
      <c r="AC938" s="46"/>
      <c r="AD938" s="46"/>
      <c r="AE938" s="53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54">
        <v>130</v>
      </c>
      <c r="AQ938" s="55">
        <f>VLOOKUP(E938,'[1]LopHocPhan'!C$2:F$1412,4,FALSE)</f>
        <v>127</v>
      </c>
      <c r="AR938" s="56">
        <f t="shared" si="76"/>
        <v>3</v>
      </c>
      <c r="AS938" s="55"/>
      <c r="AT938" s="55"/>
      <c r="AU938" s="55">
        <f t="shared" si="77"/>
        <v>127</v>
      </c>
      <c r="AV938" s="57" t="s">
        <v>84</v>
      </c>
      <c r="AW938" s="55">
        <v>1</v>
      </c>
      <c r="AX938" s="55" t="s">
        <v>882</v>
      </c>
      <c r="AY938" s="58"/>
      <c r="AZ938" s="58" t="s">
        <v>1043</v>
      </c>
      <c r="BA938" s="46"/>
      <c r="BB938" s="46"/>
      <c r="BC938" s="46" t="s">
        <v>115</v>
      </c>
      <c r="BD938" s="46" t="s">
        <v>158</v>
      </c>
      <c r="BE938" s="46"/>
      <c r="BF938" s="46"/>
      <c r="BG938" s="46"/>
      <c r="BH938" s="46"/>
      <c r="BI938" s="46"/>
      <c r="BJ938" s="46"/>
      <c r="BK938" s="58" t="s">
        <v>73</v>
      </c>
      <c r="BL938" s="58" t="s">
        <v>87</v>
      </c>
      <c r="BM938" s="52">
        <v>36</v>
      </c>
      <c r="BN938" s="60"/>
      <c r="BO938" s="36">
        <v>46</v>
      </c>
      <c r="BP938" s="61"/>
      <c r="BQ938" s="62"/>
      <c r="BR938" s="62"/>
      <c r="BS938" s="63"/>
      <c r="BT938" s="58" t="s">
        <v>75</v>
      </c>
    </row>
    <row r="939" spans="1:72" ht="28.5" customHeight="1">
      <c r="A939" s="46">
        <v>13</v>
      </c>
      <c r="B939" s="46">
        <v>334</v>
      </c>
      <c r="C939" s="64" t="s">
        <v>1044</v>
      </c>
      <c r="D939" s="48">
        <v>2</v>
      </c>
      <c r="E939" s="49" t="str">
        <f t="shared" si="75"/>
        <v>1351PLAW1311</v>
      </c>
      <c r="F939" s="50">
        <v>1351</v>
      </c>
      <c r="G939" s="51" t="s">
        <v>1045</v>
      </c>
      <c r="H939" s="52" t="s">
        <v>66</v>
      </c>
      <c r="I939" s="46" t="s">
        <v>842</v>
      </c>
      <c r="J939" s="53"/>
      <c r="K939" s="53"/>
      <c r="L939" s="46">
        <v>1</v>
      </c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>
        <v>1</v>
      </c>
      <c r="Z939" s="46"/>
      <c r="AA939" s="46"/>
      <c r="AB939" s="46"/>
      <c r="AC939" s="46"/>
      <c r="AD939" s="46"/>
      <c r="AE939" s="53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54">
        <v>130</v>
      </c>
      <c r="AQ939" s="55">
        <f>VLOOKUP(E939,'[1]LopHocPhan'!C$2:F$1412,4,FALSE)</f>
        <v>129</v>
      </c>
      <c r="AR939" s="56">
        <f t="shared" si="76"/>
        <v>1</v>
      </c>
      <c r="AS939" s="55"/>
      <c r="AT939" s="55"/>
      <c r="AU939" s="55">
        <f t="shared" si="77"/>
        <v>129</v>
      </c>
      <c r="AV939" s="57" t="s">
        <v>183</v>
      </c>
      <c r="AW939" s="55">
        <v>4</v>
      </c>
      <c r="AX939" s="55" t="s">
        <v>612</v>
      </c>
      <c r="AY939" s="72"/>
      <c r="AZ939" s="58" t="s">
        <v>1014</v>
      </c>
      <c r="BA939" s="46" t="s">
        <v>93</v>
      </c>
      <c r="BB939" s="46" t="s">
        <v>402</v>
      </c>
      <c r="BC939" s="46"/>
      <c r="BD939" s="46"/>
      <c r="BE939" s="46"/>
      <c r="BF939" s="46"/>
      <c r="BG939" s="46"/>
      <c r="BH939" s="46"/>
      <c r="BI939" s="46"/>
      <c r="BJ939" s="46"/>
      <c r="BK939" s="58" t="s">
        <v>73</v>
      </c>
      <c r="BL939" s="72" t="s">
        <v>87</v>
      </c>
      <c r="BM939" s="52">
        <v>36</v>
      </c>
      <c r="BN939" s="60"/>
      <c r="BO939" s="36">
        <v>46</v>
      </c>
      <c r="BP939" s="61"/>
      <c r="BQ939" s="62"/>
      <c r="BR939" s="62"/>
      <c r="BS939" s="63"/>
      <c r="BT939" s="58" t="s">
        <v>75</v>
      </c>
    </row>
    <row r="940" spans="1:72" ht="28.5" customHeight="1">
      <c r="A940" s="46">
        <v>14</v>
      </c>
      <c r="B940" s="46">
        <v>339</v>
      </c>
      <c r="C940" s="117" t="s">
        <v>1046</v>
      </c>
      <c r="D940" s="48">
        <v>2</v>
      </c>
      <c r="E940" s="49" t="str">
        <f t="shared" si="75"/>
        <v>1351PLAW1411</v>
      </c>
      <c r="F940" s="50">
        <v>1351</v>
      </c>
      <c r="G940" s="51" t="s">
        <v>1047</v>
      </c>
      <c r="H940" s="52" t="s">
        <v>66</v>
      </c>
      <c r="I940" s="46" t="s">
        <v>842</v>
      </c>
      <c r="J940" s="53"/>
      <c r="K940" s="53"/>
      <c r="L940" s="46">
        <v>1</v>
      </c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>
        <v>1</v>
      </c>
      <c r="Z940" s="46"/>
      <c r="AA940" s="46"/>
      <c r="AB940" s="46"/>
      <c r="AC940" s="46"/>
      <c r="AD940" s="46"/>
      <c r="AE940" s="53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54">
        <v>130</v>
      </c>
      <c r="AQ940" s="55">
        <f>VLOOKUP(E940,'[1]LopHocPhan'!C$2:F$1412,4,FALSE)</f>
        <v>129</v>
      </c>
      <c r="AR940" s="56">
        <f t="shared" si="76"/>
        <v>1</v>
      </c>
      <c r="AS940" s="55"/>
      <c r="AT940" s="55"/>
      <c r="AU940" s="55">
        <f t="shared" si="77"/>
        <v>129</v>
      </c>
      <c r="AV940" s="57" t="s">
        <v>96</v>
      </c>
      <c r="AW940" s="55">
        <v>4</v>
      </c>
      <c r="AX940" s="55" t="s">
        <v>1048</v>
      </c>
      <c r="AY940" s="58"/>
      <c r="AZ940" s="58" t="s">
        <v>1049</v>
      </c>
      <c r="BA940" s="46"/>
      <c r="BB940" s="46"/>
      <c r="BC940" s="46"/>
      <c r="BD940" s="46"/>
      <c r="BE940" s="46"/>
      <c r="BF940" s="46"/>
      <c r="BG940" s="46"/>
      <c r="BH940" s="46"/>
      <c r="BI940" s="46" t="s">
        <v>93</v>
      </c>
      <c r="BJ940" s="46" t="s">
        <v>402</v>
      </c>
      <c r="BK940" s="58" t="s">
        <v>73</v>
      </c>
      <c r="BL940" s="58" t="s">
        <v>74</v>
      </c>
      <c r="BM940" s="52">
        <v>36</v>
      </c>
      <c r="BN940" s="60"/>
      <c r="BO940" s="36">
        <v>46</v>
      </c>
      <c r="BP940" s="61"/>
      <c r="BQ940" s="62"/>
      <c r="BR940" s="62"/>
      <c r="BS940" s="63"/>
      <c r="BT940" s="58" t="s">
        <v>75</v>
      </c>
    </row>
    <row r="941" spans="1:74" ht="28.5" customHeight="1">
      <c r="A941" s="46">
        <v>15</v>
      </c>
      <c r="B941" s="46">
        <v>479</v>
      </c>
      <c r="C941" s="68" t="s">
        <v>1050</v>
      </c>
      <c r="D941" s="49">
        <v>3</v>
      </c>
      <c r="E941" s="49" t="str">
        <f t="shared" si="75"/>
        <v>1351TLAW0311</v>
      </c>
      <c r="F941" s="76">
        <v>1351</v>
      </c>
      <c r="G941" s="69" t="s">
        <v>1051</v>
      </c>
      <c r="H941" s="77" t="s">
        <v>111</v>
      </c>
      <c r="I941" s="69" t="s">
        <v>668</v>
      </c>
      <c r="J941" s="53"/>
      <c r="K941" s="53"/>
      <c r="L941" s="46"/>
      <c r="M941" s="69">
        <v>1</v>
      </c>
      <c r="N941" s="46"/>
      <c r="O941" s="46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>
        <v>1</v>
      </c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>
        <v>125</v>
      </c>
      <c r="AQ941" s="55">
        <f>VLOOKUP(E941,'[1]LopHocPhan'!C$2:F$1412,4,FALSE)</f>
        <v>125</v>
      </c>
      <c r="AR941" s="56">
        <f t="shared" si="76"/>
        <v>0</v>
      </c>
      <c r="AS941" s="55" t="s">
        <v>1052</v>
      </c>
      <c r="AT941" s="55"/>
      <c r="AU941" s="55">
        <v>126</v>
      </c>
      <c r="AV941" s="71" t="s">
        <v>173</v>
      </c>
      <c r="AW941" s="55">
        <v>3</v>
      </c>
      <c r="AX941" s="55" t="s">
        <v>97</v>
      </c>
      <c r="AY941" s="72"/>
      <c r="AZ941" s="58" t="s">
        <v>98</v>
      </c>
      <c r="BA941" s="69"/>
      <c r="BB941" s="77"/>
      <c r="BC941" s="69"/>
      <c r="BD941" s="70"/>
      <c r="BE941" s="70" t="s">
        <v>119</v>
      </c>
      <c r="BF941" s="70" t="s">
        <v>158</v>
      </c>
      <c r="BG941" s="70"/>
      <c r="BH941" s="70"/>
      <c r="BI941" s="70"/>
      <c r="BJ941" s="70"/>
      <c r="BK941" s="72" t="s">
        <v>73</v>
      </c>
      <c r="BL941" s="72" t="s">
        <v>74</v>
      </c>
      <c r="BM941" s="77">
        <v>36</v>
      </c>
      <c r="BN941" s="60"/>
      <c r="BO941" s="36">
        <v>47</v>
      </c>
      <c r="BP941" s="61"/>
      <c r="BQ941" s="62"/>
      <c r="BR941" s="62"/>
      <c r="BS941" s="63"/>
      <c r="BT941" s="72" t="s">
        <v>105</v>
      </c>
      <c r="BV941" s="38"/>
    </row>
    <row r="942" spans="1:74" ht="28.5" customHeight="1">
      <c r="A942" s="46">
        <v>16</v>
      </c>
      <c r="B942" s="46">
        <v>480</v>
      </c>
      <c r="C942" s="68" t="s">
        <v>1050</v>
      </c>
      <c r="D942" s="49">
        <v>3</v>
      </c>
      <c r="E942" s="49" t="str">
        <f t="shared" si="75"/>
        <v>1352TLAW0311</v>
      </c>
      <c r="F942" s="76">
        <v>1352</v>
      </c>
      <c r="G942" s="69" t="s">
        <v>1051</v>
      </c>
      <c r="H942" s="77" t="s">
        <v>111</v>
      </c>
      <c r="I942" s="69" t="s">
        <v>668</v>
      </c>
      <c r="J942" s="53"/>
      <c r="K942" s="53"/>
      <c r="L942" s="46"/>
      <c r="M942" s="69">
        <v>1</v>
      </c>
      <c r="N942" s="46"/>
      <c r="O942" s="46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>
        <v>1</v>
      </c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>
        <v>125</v>
      </c>
      <c r="AQ942" s="55">
        <f>VLOOKUP(E942,'[1]LopHocPhan'!C$2:F$1412,4,FALSE)</f>
        <v>121</v>
      </c>
      <c r="AR942" s="56">
        <f t="shared" si="76"/>
        <v>4</v>
      </c>
      <c r="AS942" s="55" t="s">
        <v>1053</v>
      </c>
      <c r="AT942" s="55"/>
      <c r="AU942" s="55">
        <v>120</v>
      </c>
      <c r="AV942" s="71" t="s">
        <v>173</v>
      </c>
      <c r="AW942" s="55">
        <v>3</v>
      </c>
      <c r="AX942" s="55" t="s">
        <v>914</v>
      </c>
      <c r="AY942" s="72"/>
      <c r="AZ942" s="72" t="s">
        <v>983</v>
      </c>
      <c r="BA942" s="69"/>
      <c r="BB942" s="77"/>
      <c r="BC942" s="69"/>
      <c r="BD942" s="70"/>
      <c r="BE942" s="70" t="s">
        <v>119</v>
      </c>
      <c r="BF942" s="70" t="s">
        <v>86</v>
      </c>
      <c r="BG942" s="70"/>
      <c r="BH942" s="70"/>
      <c r="BI942" s="70"/>
      <c r="BJ942" s="70"/>
      <c r="BK942" s="72" t="s">
        <v>73</v>
      </c>
      <c r="BL942" s="72" t="s">
        <v>74</v>
      </c>
      <c r="BM942" s="77">
        <v>36</v>
      </c>
      <c r="BN942" s="60"/>
      <c r="BO942" s="36">
        <v>47</v>
      </c>
      <c r="BP942" s="61"/>
      <c r="BQ942" s="62"/>
      <c r="BR942" s="62"/>
      <c r="BS942" s="63"/>
      <c r="BT942" s="72" t="s">
        <v>105</v>
      </c>
      <c r="BV942" s="38"/>
    </row>
    <row r="943" spans="1:72" ht="28.5" customHeight="1">
      <c r="A943" s="46">
        <v>17</v>
      </c>
      <c r="B943" s="46">
        <v>679</v>
      </c>
      <c r="C943" s="68" t="s">
        <v>1054</v>
      </c>
      <c r="D943" s="49">
        <v>3</v>
      </c>
      <c r="E943" s="49" t="str">
        <f t="shared" si="75"/>
        <v>1352PLAW1511</v>
      </c>
      <c r="F943" s="76">
        <v>1352</v>
      </c>
      <c r="G943" s="70" t="s">
        <v>1042</v>
      </c>
      <c r="H943" s="49" t="s">
        <v>111</v>
      </c>
      <c r="I943" s="70" t="s">
        <v>112</v>
      </c>
      <c r="J943" s="53"/>
      <c r="K943" s="53"/>
      <c r="L943" s="46"/>
      <c r="M943" s="69">
        <v>1</v>
      </c>
      <c r="N943" s="46"/>
      <c r="O943" s="46"/>
      <c r="P943" s="70"/>
      <c r="Q943" s="70"/>
      <c r="R943" s="70"/>
      <c r="S943" s="70"/>
      <c r="T943" s="70"/>
      <c r="U943" s="70"/>
      <c r="V943" s="70"/>
      <c r="W943" s="70"/>
      <c r="X943" s="70"/>
      <c r="Y943" s="70">
        <v>1</v>
      </c>
      <c r="Z943" s="70"/>
      <c r="AA943" s="70"/>
      <c r="AB943" s="70"/>
      <c r="AC943" s="70"/>
      <c r="AD943" s="70"/>
      <c r="AE943" s="69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>
        <v>120</v>
      </c>
      <c r="AQ943" s="55">
        <f>VLOOKUP(E943,'[1]LopHocPhan'!C$2:F$1412,4,FALSE)</f>
        <v>113</v>
      </c>
      <c r="AR943" s="56">
        <f t="shared" si="76"/>
        <v>7</v>
      </c>
      <c r="AS943" s="55"/>
      <c r="AT943" s="55"/>
      <c r="AU943" s="55">
        <f aca="true" t="shared" si="78" ref="AU943:AU953">AQ943</f>
        <v>113</v>
      </c>
      <c r="AV943" s="71" t="s">
        <v>76</v>
      </c>
      <c r="AW943" s="55">
        <v>3</v>
      </c>
      <c r="AX943" s="55" t="s">
        <v>150</v>
      </c>
      <c r="AY943" s="72"/>
      <c r="AZ943" s="72" t="s">
        <v>1055</v>
      </c>
      <c r="BA943" s="70"/>
      <c r="BB943" s="70"/>
      <c r="BC943" s="70"/>
      <c r="BD943" s="70"/>
      <c r="BE943" s="70"/>
      <c r="BF943" s="70"/>
      <c r="BG943" s="70" t="s">
        <v>119</v>
      </c>
      <c r="BH943" s="70" t="s">
        <v>104</v>
      </c>
      <c r="BI943" s="70"/>
      <c r="BJ943" s="70"/>
      <c r="BK943" s="72" t="s">
        <v>73</v>
      </c>
      <c r="BL943" s="72" t="s">
        <v>74</v>
      </c>
      <c r="BM943" s="77">
        <v>36</v>
      </c>
      <c r="BN943" s="60"/>
      <c r="BO943" s="36">
        <v>47</v>
      </c>
      <c r="BP943" s="61"/>
      <c r="BQ943" s="62"/>
      <c r="BR943" s="62"/>
      <c r="BS943" s="74"/>
      <c r="BT943" s="72" t="s">
        <v>105</v>
      </c>
    </row>
    <row r="944" spans="1:72" ht="28.5" customHeight="1">
      <c r="A944" s="46">
        <v>18</v>
      </c>
      <c r="B944" s="46">
        <v>680</v>
      </c>
      <c r="C944" s="68" t="s">
        <v>1054</v>
      </c>
      <c r="D944" s="49">
        <v>3</v>
      </c>
      <c r="E944" s="49" t="str">
        <f t="shared" si="75"/>
        <v>1353PLAW1511</v>
      </c>
      <c r="F944" s="76">
        <v>1353</v>
      </c>
      <c r="G944" s="70" t="s">
        <v>1042</v>
      </c>
      <c r="H944" s="49" t="s">
        <v>111</v>
      </c>
      <c r="I944" s="70" t="s">
        <v>112</v>
      </c>
      <c r="J944" s="53"/>
      <c r="K944" s="53"/>
      <c r="L944" s="46"/>
      <c r="M944" s="69">
        <v>1</v>
      </c>
      <c r="N944" s="46"/>
      <c r="O944" s="46"/>
      <c r="P944" s="70"/>
      <c r="Q944" s="70"/>
      <c r="R944" s="70"/>
      <c r="S944" s="70"/>
      <c r="T944" s="70"/>
      <c r="U944" s="70"/>
      <c r="V944" s="70"/>
      <c r="W944" s="70"/>
      <c r="X944" s="70"/>
      <c r="Y944" s="70">
        <v>1</v>
      </c>
      <c r="Z944" s="70"/>
      <c r="AA944" s="70"/>
      <c r="AB944" s="70"/>
      <c r="AC944" s="70"/>
      <c r="AD944" s="70"/>
      <c r="AE944" s="69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>
        <v>60</v>
      </c>
      <c r="AQ944" s="55">
        <f>VLOOKUP(E944,'[1]LopHocPhan'!C$2:F$1412,4,FALSE)</f>
        <v>59</v>
      </c>
      <c r="AR944" s="56">
        <f t="shared" si="76"/>
        <v>1</v>
      </c>
      <c r="AS944" s="55"/>
      <c r="AT944" s="55"/>
      <c r="AU944" s="55">
        <f t="shared" si="78"/>
        <v>59</v>
      </c>
      <c r="AV944" s="71" t="s">
        <v>76</v>
      </c>
      <c r="AW944" s="55">
        <v>3</v>
      </c>
      <c r="AX944" s="55" t="s">
        <v>137</v>
      </c>
      <c r="AY944" s="72"/>
      <c r="AZ944" s="72"/>
      <c r="BA944" s="70"/>
      <c r="BB944" s="70"/>
      <c r="BC944" s="70"/>
      <c r="BD944" s="70"/>
      <c r="BE944" s="70"/>
      <c r="BF944" s="70"/>
      <c r="BG944" s="70" t="s">
        <v>119</v>
      </c>
      <c r="BH944" s="70" t="s">
        <v>299</v>
      </c>
      <c r="BI944" s="70"/>
      <c r="BJ944" s="70"/>
      <c r="BK944" s="72" t="s">
        <v>73</v>
      </c>
      <c r="BL944" s="72" t="s">
        <v>74</v>
      </c>
      <c r="BM944" s="77">
        <v>36</v>
      </c>
      <c r="BN944" s="60"/>
      <c r="BO944" s="36">
        <v>47</v>
      </c>
      <c r="BP944" s="61"/>
      <c r="BQ944" s="62"/>
      <c r="BR944" s="62"/>
      <c r="BS944" s="74"/>
      <c r="BT944" s="72" t="s">
        <v>105</v>
      </c>
    </row>
    <row r="945" spans="1:72" ht="28.5" customHeight="1">
      <c r="A945" s="46">
        <v>19</v>
      </c>
      <c r="B945" s="46">
        <v>685</v>
      </c>
      <c r="C945" s="81" t="s">
        <v>1056</v>
      </c>
      <c r="D945" s="49">
        <v>3</v>
      </c>
      <c r="E945" s="49" t="str">
        <f t="shared" si="75"/>
        <v>1351PLAW2411</v>
      </c>
      <c r="F945" s="76">
        <v>1351</v>
      </c>
      <c r="G945" s="70" t="s">
        <v>1057</v>
      </c>
      <c r="H945" s="49" t="s">
        <v>111</v>
      </c>
      <c r="I945" s="70" t="s">
        <v>112</v>
      </c>
      <c r="J945" s="53"/>
      <c r="K945" s="53"/>
      <c r="L945" s="46"/>
      <c r="M945" s="69">
        <v>1</v>
      </c>
      <c r="N945" s="46"/>
      <c r="O945" s="46"/>
      <c r="P945" s="70"/>
      <c r="Q945" s="70"/>
      <c r="R945" s="70"/>
      <c r="S945" s="70"/>
      <c r="T945" s="70"/>
      <c r="U945" s="70"/>
      <c r="V945" s="70"/>
      <c r="W945" s="70"/>
      <c r="X945" s="70"/>
      <c r="Y945" s="70">
        <v>1</v>
      </c>
      <c r="Z945" s="70"/>
      <c r="AA945" s="70"/>
      <c r="AB945" s="70"/>
      <c r="AC945" s="70"/>
      <c r="AD945" s="70"/>
      <c r="AE945" s="69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>
        <v>120</v>
      </c>
      <c r="AQ945" s="55">
        <f>VLOOKUP(E945,'[1]LopHocPhan'!C$2:F$1412,4,FALSE)</f>
        <v>111</v>
      </c>
      <c r="AR945" s="56">
        <f t="shared" si="76"/>
        <v>9</v>
      </c>
      <c r="AS945" s="55"/>
      <c r="AT945" s="55"/>
      <c r="AU945" s="55">
        <f t="shared" si="78"/>
        <v>111</v>
      </c>
      <c r="AV945" s="71" t="s">
        <v>68</v>
      </c>
      <c r="AW945" s="55">
        <v>1</v>
      </c>
      <c r="AX945" s="55" t="s">
        <v>791</v>
      </c>
      <c r="AY945" s="72"/>
      <c r="AZ945" s="58" t="s">
        <v>1058</v>
      </c>
      <c r="BA945" s="70"/>
      <c r="BB945" s="70"/>
      <c r="BC945" s="70"/>
      <c r="BD945" s="70"/>
      <c r="BE945" s="70"/>
      <c r="BF945" s="70"/>
      <c r="BG945" s="70" t="s">
        <v>115</v>
      </c>
      <c r="BH945" s="70" t="s">
        <v>116</v>
      </c>
      <c r="BI945" s="70"/>
      <c r="BJ945" s="70"/>
      <c r="BK945" s="72" t="s">
        <v>73</v>
      </c>
      <c r="BL945" s="72" t="s">
        <v>74</v>
      </c>
      <c r="BM945" s="77">
        <v>36</v>
      </c>
      <c r="BN945" s="60"/>
      <c r="BO945" s="36">
        <v>47</v>
      </c>
      <c r="BP945" s="61"/>
      <c r="BQ945" s="62"/>
      <c r="BR945" s="62"/>
      <c r="BS945" s="74"/>
      <c r="BT945" s="72" t="s">
        <v>105</v>
      </c>
    </row>
    <row r="946" spans="1:74" ht="28.5" customHeight="1">
      <c r="A946" s="46">
        <v>20</v>
      </c>
      <c r="B946" s="46">
        <v>686</v>
      </c>
      <c r="C946" s="81" t="s">
        <v>1056</v>
      </c>
      <c r="D946" s="49">
        <v>3</v>
      </c>
      <c r="E946" s="49" t="str">
        <f t="shared" si="75"/>
        <v>1352PLAW2411</v>
      </c>
      <c r="F946" s="76">
        <v>1352</v>
      </c>
      <c r="G946" s="70" t="s">
        <v>1057</v>
      </c>
      <c r="H946" s="49" t="s">
        <v>111</v>
      </c>
      <c r="I946" s="70" t="s">
        <v>112</v>
      </c>
      <c r="J946" s="53"/>
      <c r="K946" s="53"/>
      <c r="L946" s="46"/>
      <c r="M946" s="69">
        <v>1</v>
      </c>
      <c r="N946" s="46"/>
      <c r="O946" s="46"/>
      <c r="P946" s="70"/>
      <c r="Q946" s="70"/>
      <c r="R946" s="70"/>
      <c r="S946" s="70"/>
      <c r="T946" s="70"/>
      <c r="U946" s="70"/>
      <c r="V946" s="70"/>
      <c r="W946" s="70"/>
      <c r="X946" s="70"/>
      <c r="Y946" s="70">
        <v>1</v>
      </c>
      <c r="Z946" s="70"/>
      <c r="AA946" s="70"/>
      <c r="AB946" s="70"/>
      <c r="AC946" s="70"/>
      <c r="AD946" s="70"/>
      <c r="AE946" s="69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>
        <v>60</v>
      </c>
      <c r="AQ946" s="55">
        <f>VLOOKUP(E946,'[1]LopHocPhan'!C$2:F$1412,4,FALSE)</f>
        <v>60</v>
      </c>
      <c r="AR946" s="56">
        <f t="shared" si="76"/>
        <v>0</v>
      </c>
      <c r="AS946" s="55"/>
      <c r="AT946" s="55"/>
      <c r="AU946" s="55">
        <f t="shared" si="78"/>
        <v>60</v>
      </c>
      <c r="AV946" s="57" t="s">
        <v>188</v>
      </c>
      <c r="AW946" s="55">
        <v>1</v>
      </c>
      <c r="AX946" s="55" t="s">
        <v>135</v>
      </c>
      <c r="AY946" s="72"/>
      <c r="AZ946" s="72"/>
      <c r="BA946" s="70"/>
      <c r="BB946" s="70"/>
      <c r="BC946" s="70"/>
      <c r="BD946" s="70"/>
      <c r="BE946" s="70"/>
      <c r="BF946" s="70"/>
      <c r="BG946" s="80"/>
      <c r="BH946" s="70"/>
      <c r="BI946" s="70" t="s">
        <v>115</v>
      </c>
      <c r="BJ946" s="70" t="s">
        <v>298</v>
      </c>
      <c r="BK946" s="72" t="s">
        <v>73</v>
      </c>
      <c r="BL946" s="72" t="s">
        <v>74</v>
      </c>
      <c r="BM946" s="77">
        <v>36</v>
      </c>
      <c r="BN946" s="60" t="s">
        <v>117</v>
      </c>
      <c r="BO946" s="36">
        <v>47</v>
      </c>
      <c r="BP946" s="61"/>
      <c r="BQ946" s="79"/>
      <c r="BR946" s="62"/>
      <c r="BS946" s="74"/>
      <c r="BT946" s="72" t="s">
        <v>105</v>
      </c>
      <c r="BV946" s="38"/>
    </row>
    <row r="947" spans="1:74" ht="28.5" customHeight="1">
      <c r="A947" s="46">
        <v>21</v>
      </c>
      <c r="B947" s="46">
        <v>1254</v>
      </c>
      <c r="C947" s="68" t="s">
        <v>1028</v>
      </c>
      <c r="D947" s="49">
        <v>2</v>
      </c>
      <c r="E947" s="49" t="str">
        <f t="shared" si="75"/>
        <v>1362TLAW0412</v>
      </c>
      <c r="F947" s="50">
        <v>1362</v>
      </c>
      <c r="G947" s="85" t="s">
        <v>1059</v>
      </c>
      <c r="H947" s="77" t="s">
        <v>66</v>
      </c>
      <c r="I947" s="70" t="s">
        <v>401</v>
      </c>
      <c r="J947" s="53"/>
      <c r="K947" s="53"/>
      <c r="L947" s="46"/>
      <c r="M947" s="69"/>
      <c r="N947" s="46"/>
      <c r="O947" s="46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69"/>
      <c r="AF947" s="70"/>
      <c r="AG947" s="70"/>
      <c r="AH947" s="70"/>
      <c r="AI947" s="70"/>
      <c r="AJ947" s="70"/>
      <c r="AK947" s="70"/>
      <c r="AL947" s="70"/>
      <c r="AM947" s="70">
        <v>1</v>
      </c>
      <c r="AN947" s="70"/>
      <c r="AO947" s="70"/>
      <c r="AP947" s="78">
        <v>110</v>
      </c>
      <c r="AQ947" s="55">
        <f>VLOOKUP(E947,'[1]LopHocPhan'!C$2:F$1412,4,FALSE)</f>
        <v>78</v>
      </c>
      <c r="AR947" s="56">
        <f t="shared" si="76"/>
        <v>32</v>
      </c>
      <c r="AS947" s="55"/>
      <c r="AT947" s="55"/>
      <c r="AU947" s="55">
        <f t="shared" si="78"/>
        <v>78</v>
      </c>
      <c r="AV947" s="57" t="s">
        <v>123</v>
      </c>
      <c r="AW947" s="55">
        <v>4</v>
      </c>
      <c r="AX947" s="55" t="s">
        <v>158</v>
      </c>
      <c r="AY947" s="58" t="s">
        <v>172</v>
      </c>
      <c r="AZ947" s="72"/>
      <c r="BA947" s="70"/>
      <c r="BB947" s="70"/>
      <c r="BC947" s="70"/>
      <c r="BD947" s="70"/>
      <c r="BE947" s="70" t="s">
        <v>93</v>
      </c>
      <c r="BF947" s="70" t="s">
        <v>137</v>
      </c>
      <c r="BG947" s="70"/>
      <c r="BH947" s="70"/>
      <c r="BI947" s="70"/>
      <c r="BJ947" s="70"/>
      <c r="BK947" s="72" t="s">
        <v>73</v>
      </c>
      <c r="BL947" s="72" t="s">
        <v>74</v>
      </c>
      <c r="BM947" s="77">
        <v>36</v>
      </c>
      <c r="BN947" s="60"/>
      <c r="BO947" s="61">
        <v>16</v>
      </c>
      <c r="BP947" s="61"/>
      <c r="BQ947" s="79"/>
      <c r="BR947" s="62"/>
      <c r="BS947" s="74"/>
      <c r="BT947" s="72" t="s">
        <v>75</v>
      </c>
      <c r="BV947" s="38"/>
    </row>
    <row r="948" spans="1:74" ht="28.5" customHeight="1">
      <c r="A948" s="46">
        <v>22</v>
      </c>
      <c r="B948" s="46">
        <v>1264</v>
      </c>
      <c r="C948" s="68" t="s">
        <v>1032</v>
      </c>
      <c r="D948" s="49">
        <v>2</v>
      </c>
      <c r="E948" s="49" t="str">
        <f t="shared" si="75"/>
        <v>1363TLAW0412</v>
      </c>
      <c r="F948" s="50">
        <v>1363</v>
      </c>
      <c r="G948" s="90" t="s">
        <v>1059</v>
      </c>
      <c r="H948" s="77" t="s">
        <v>66</v>
      </c>
      <c r="I948" s="70" t="s">
        <v>290</v>
      </c>
      <c r="J948" s="53"/>
      <c r="K948" s="53"/>
      <c r="L948" s="46"/>
      <c r="M948" s="69"/>
      <c r="N948" s="46"/>
      <c r="O948" s="46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69"/>
      <c r="AF948" s="70"/>
      <c r="AG948" s="70"/>
      <c r="AH948" s="70"/>
      <c r="AI948" s="70"/>
      <c r="AJ948" s="70">
        <v>1</v>
      </c>
      <c r="AK948" s="70"/>
      <c r="AL948" s="70"/>
      <c r="AM948" s="70"/>
      <c r="AN948" s="70"/>
      <c r="AO948" s="70"/>
      <c r="AP948" s="78">
        <v>65</v>
      </c>
      <c r="AQ948" s="55">
        <f>VLOOKUP(E948,'[1]LopHocPhan'!C$2:F$1412,4,FALSE)</f>
        <v>59</v>
      </c>
      <c r="AR948" s="56">
        <f t="shared" si="76"/>
        <v>6</v>
      </c>
      <c r="AS948" s="55"/>
      <c r="AT948" s="55"/>
      <c r="AU948" s="55">
        <f t="shared" si="78"/>
        <v>59</v>
      </c>
      <c r="AV948" s="57" t="s">
        <v>163</v>
      </c>
      <c r="AW948" s="55">
        <v>2</v>
      </c>
      <c r="AX948" s="55" t="s">
        <v>138</v>
      </c>
      <c r="AY948" s="72"/>
      <c r="AZ948" s="72"/>
      <c r="BA948" s="70"/>
      <c r="BB948" s="70"/>
      <c r="BC948" s="70"/>
      <c r="BD948" s="70"/>
      <c r="BE948" s="70" t="s">
        <v>71</v>
      </c>
      <c r="BF948" s="70" t="s">
        <v>180</v>
      </c>
      <c r="BG948" s="70"/>
      <c r="BH948" s="70"/>
      <c r="BI948" s="70"/>
      <c r="BJ948" s="70"/>
      <c r="BK948" s="72" t="s">
        <v>73</v>
      </c>
      <c r="BL948" s="72" t="s">
        <v>74</v>
      </c>
      <c r="BM948" s="77">
        <v>36</v>
      </c>
      <c r="BN948" s="60"/>
      <c r="BO948" s="61">
        <v>16</v>
      </c>
      <c r="BP948" s="61"/>
      <c r="BQ948" s="79"/>
      <c r="BR948" s="62"/>
      <c r="BS948" s="74"/>
      <c r="BT948" s="72" t="s">
        <v>75</v>
      </c>
      <c r="BV948" s="38"/>
    </row>
    <row r="949" spans="1:74" ht="28.5" customHeight="1">
      <c r="A949" s="46">
        <v>1</v>
      </c>
      <c r="B949" s="46">
        <v>1</v>
      </c>
      <c r="C949" s="51" t="s">
        <v>1060</v>
      </c>
      <c r="D949" s="65">
        <v>2</v>
      </c>
      <c r="E949" s="49" t="str">
        <f t="shared" si="75"/>
        <v>1351FRSK3011</v>
      </c>
      <c r="F949" s="50">
        <v>1351</v>
      </c>
      <c r="G949" s="51" t="s">
        <v>1061</v>
      </c>
      <c r="H949" s="52" t="s">
        <v>66</v>
      </c>
      <c r="I949" s="53" t="s">
        <v>191</v>
      </c>
      <c r="J949" s="53"/>
      <c r="K949" s="53"/>
      <c r="L949" s="46">
        <v>1</v>
      </c>
      <c r="M949" s="46"/>
      <c r="N949" s="46"/>
      <c r="O949" s="46"/>
      <c r="P949" s="46">
        <v>1</v>
      </c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53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54">
        <v>50</v>
      </c>
      <c r="AQ949" s="55">
        <f>VLOOKUP(E949,'[1]LopHocPhan'!C$2:F$1412,4,FALSE)</f>
        <v>23</v>
      </c>
      <c r="AR949" s="56">
        <f t="shared" si="76"/>
        <v>27</v>
      </c>
      <c r="AS949" s="55"/>
      <c r="AT949" s="55"/>
      <c r="AU949" s="55">
        <f t="shared" si="78"/>
        <v>23</v>
      </c>
      <c r="AV949" s="57" t="s">
        <v>123</v>
      </c>
      <c r="AW949" s="55">
        <v>1</v>
      </c>
      <c r="AX949" s="55" t="s">
        <v>127</v>
      </c>
      <c r="AY949" s="58"/>
      <c r="AZ949" s="58"/>
      <c r="BA949" s="46"/>
      <c r="BB949" s="46"/>
      <c r="BC949" s="46"/>
      <c r="BD949" s="46"/>
      <c r="BE949" s="46" t="s">
        <v>115</v>
      </c>
      <c r="BF949" s="46" t="s">
        <v>428</v>
      </c>
      <c r="BG949" s="80"/>
      <c r="BH949" s="46"/>
      <c r="BI949" s="46"/>
      <c r="BJ949" s="46"/>
      <c r="BK949" s="58" t="s">
        <v>73</v>
      </c>
      <c r="BL949" s="58" t="s">
        <v>634</v>
      </c>
      <c r="BM949" s="59">
        <v>37</v>
      </c>
      <c r="BN949" s="60" t="s">
        <v>321</v>
      </c>
      <c r="BO949" s="36">
        <v>46</v>
      </c>
      <c r="BP949" s="61"/>
      <c r="BQ949" s="62"/>
      <c r="BR949" s="62"/>
      <c r="BS949" s="63"/>
      <c r="BT949" s="58" t="s">
        <v>75</v>
      </c>
      <c r="BV949" s="38"/>
    </row>
    <row r="950" spans="1:74" ht="28.5" customHeight="1">
      <c r="A950" s="46">
        <v>2</v>
      </c>
      <c r="B950" s="46">
        <v>395</v>
      </c>
      <c r="C950" s="68" t="s">
        <v>1062</v>
      </c>
      <c r="D950" s="49">
        <v>2</v>
      </c>
      <c r="E950" s="49" t="str">
        <f t="shared" si="75"/>
        <v>1351FREN2811</v>
      </c>
      <c r="F950" s="76">
        <v>1351</v>
      </c>
      <c r="G950" s="51" t="s">
        <v>1063</v>
      </c>
      <c r="H950" s="77" t="s">
        <v>66</v>
      </c>
      <c r="I950" s="69" t="s">
        <v>666</v>
      </c>
      <c r="J950" s="53"/>
      <c r="K950" s="53"/>
      <c r="L950" s="46"/>
      <c r="M950" s="69">
        <v>1</v>
      </c>
      <c r="N950" s="46"/>
      <c r="O950" s="46"/>
      <c r="P950" s="69">
        <v>1</v>
      </c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78">
        <v>40</v>
      </c>
      <c r="AQ950" s="55">
        <f>VLOOKUP(E950,'[1]LopHocPhan'!C$2:F$1412,4,FALSE)</f>
        <v>33</v>
      </c>
      <c r="AR950" s="56">
        <f t="shared" si="76"/>
        <v>7</v>
      </c>
      <c r="AS950" s="55"/>
      <c r="AT950" s="55"/>
      <c r="AU950" s="55">
        <f t="shared" si="78"/>
        <v>33</v>
      </c>
      <c r="AV950" s="71" t="s">
        <v>96</v>
      </c>
      <c r="AW950" s="55">
        <v>4</v>
      </c>
      <c r="AX950" s="55" t="s">
        <v>127</v>
      </c>
      <c r="AY950" s="72"/>
      <c r="AZ950" s="72"/>
      <c r="BA950" s="69"/>
      <c r="BB950" s="77"/>
      <c r="BC950" s="69"/>
      <c r="BD950" s="70"/>
      <c r="BE950" s="70"/>
      <c r="BF950" s="70"/>
      <c r="BG950" s="70"/>
      <c r="BH950" s="70"/>
      <c r="BI950" s="70" t="s">
        <v>93</v>
      </c>
      <c r="BJ950" s="70" t="s">
        <v>371</v>
      </c>
      <c r="BK950" s="72" t="s">
        <v>73</v>
      </c>
      <c r="BL950" s="72" t="s">
        <v>74</v>
      </c>
      <c r="BM950" s="49">
        <v>37</v>
      </c>
      <c r="BN950" s="60"/>
      <c r="BO950" s="36">
        <v>47</v>
      </c>
      <c r="BP950" s="61"/>
      <c r="BQ950" s="62"/>
      <c r="BR950" s="62"/>
      <c r="BS950" s="63"/>
      <c r="BT950" s="72" t="s">
        <v>105</v>
      </c>
      <c r="BV950" s="38"/>
    </row>
    <row r="951" spans="1:74" ht="28.5" customHeight="1">
      <c r="A951" s="46">
        <v>3</v>
      </c>
      <c r="B951" s="46">
        <v>696</v>
      </c>
      <c r="C951" s="68" t="s">
        <v>1064</v>
      </c>
      <c r="D951" s="49">
        <v>2</v>
      </c>
      <c r="E951" s="49" t="str">
        <f t="shared" si="75"/>
        <v>1351FREN2611</v>
      </c>
      <c r="F951" s="104" t="s">
        <v>485</v>
      </c>
      <c r="G951" s="49" t="s">
        <v>1065</v>
      </c>
      <c r="H951" s="77" t="s">
        <v>66</v>
      </c>
      <c r="I951" s="69" t="s">
        <v>126</v>
      </c>
      <c r="J951" s="53"/>
      <c r="K951" s="53"/>
      <c r="L951" s="46"/>
      <c r="M951" s="69"/>
      <c r="N951" s="46">
        <v>1</v>
      </c>
      <c r="O951" s="46"/>
      <c r="P951" s="70">
        <v>1</v>
      </c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69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8">
        <v>60</v>
      </c>
      <c r="AQ951" s="55">
        <f>VLOOKUP(E951,'[1]LopHocPhan'!C$2:F$1412,4,FALSE)</f>
        <v>27</v>
      </c>
      <c r="AR951" s="56">
        <f t="shared" si="76"/>
        <v>33</v>
      </c>
      <c r="AS951" s="55"/>
      <c r="AT951" s="55"/>
      <c r="AU951" s="55">
        <f t="shared" si="78"/>
        <v>27</v>
      </c>
      <c r="AV951" s="71" t="s">
        <v>183</v>
      </c>
      <c r="AW951" s="55">
        <v>2</v>
      </c>
      <c r="AX951" s="55" t="s">
        <v>127</v>
      </c>
      <c r="AY951" s="72"/>
      <c r="AZ951" s="72"/>
      <c r="BA951" s="46" t="s">
        <v>71</v>
      </c>
      <c r="BB951" s="70" t="s">
        <v>313</v>
      </c>
      <c r="BC951" s="70"/>
      <c r="BD951" s="70"/>
      <c r="BE951" s="70"/>
      <c r="BF951" s="70"/>
      <c r="BG951" s="70"/>
      <c r="BH951" s="70"/>
      <c r="BI951" s="70"/>
      <c r="BJ951" s="70"/>
      <c r="BK951" s="72" t="s">
        <v>73</v>
      </c>
      <c r="BL951" s="72" t="s">
        <v>87</v>
      </c>
      <c r="BM951" s="49">
        <v>37</v>
      </c>
      <c r="BN951" s="60"/>
      <c r="BO951" s="61">
        <v>48</v>
      </c>
      <c r="BP951" s="61"/>
      <c r="BQ951" s="79"/>
      <c r="BR951" s="62"/>
      <c r="BS951" s="74"/>
      <c r="BT951" s="72" t="s">
        <v>105</v>
      </c>
      <c r="BV951" s="38"/>
    </row>
    <row r="952" spans="1:74" ht="22.5" customHeight="1">
      <c r="A952" s="46">
        <v>4</v>
      </c>
      <c r="B952" s="46">
        <v>912</v>
      </c>
      <c r="C952" s="81" t="s">
        <v>1066</v>
      </c>
      <c r="D952" s="70">
        <v>3</v>
      </c>
      <c r="E952" s="49" t="str">
        <f t="shared" si="75"/>
        <v>1351FREN1611</v>
      </c>
      <c r="F952" s="104" t="s">
        <v>485</v>
      </c>
      <c r="G952" s="69" t="s">
        <v>1067</v>
      </c>
      <c r="H952" s="77" t="s">
        <v>111</v>
      </c>
      <c r="I952" s="69" t="s">
        <v>622</v>
      </c>
      <c r="J952" s="53"/>
      <c r="K952" s="53"/>
      <c r="L952" s="46"/>
      <c r="M952" s="69"/>
      <c r="N952" s="46">
        <v>1</v>
      </c>
      <c r="O952" s="46"/>
      <c r="P952" s="70"/>
      <c r="Q952" s="70"/>
      <c r="R952" s="70"/>
      <c r="S952" s="70"/>
      <c r="T952" s="70"/>
      <c r="U952" s="70">
        <v>1</v>
      </c>
      <c r="V952" s="70"/>
      <c r="W952" s="70"/>
      <c r="X952" s="70"/>
      <c r="Y952" s="70"/>
      <c r="Z952" s="70"/>
      <c r="AA952" s="70"/>
      <c r="AB952" s="70"/>
      <c r="AC952" s="70"/>
      <c r="AD952" s="70"/>
      <c r="AE952" s="69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8">
        <v>55</v>
      </c>
      <c r="AQ952" s="55">
        <f>VLOOKUP(E952,'[1]LopHocPhan'!C$2:F$1412,4,FALSE)</f>
        <v>53</v>
      </c>
      <c r="AR952" s="56">
        <f t="shared" si="76"/>
        <v>2</v>
      </c>
      <c r="AS952" s="55"/>
      <c r="AT952" s="55"/>
      <c r="AU952" s="55">
        <f t="shared" si="78"/>
        <v>53</v>
      </c>
      <c r="AV952" s="71" t="s">
        <v>175</v>
      </c>
      <c r="AW952" s="55">
        <v>1</v>
      </c>
      <c r="AX952" s="55" t="s">
        <v>287</v>
      </c>
      <c r="AY952" s="58"/>
      <c r="AZ952" s="72"/>
      <c r="BA952" s="70"/>
      <c r="BB952" s="70"/>
      <c r="BC952" s="46" t="s">
        <v>115</v>
      </c>
      <c r="BD952" s="70" t="s">
        <v>187</v>
      </c>
      <c r="BE952" s="70"/>
      <c r="BF952" s="70"/>
      <c r="BG952" s="70"/>
      <c r="BH952" s="70"/>
      <c r="BI952" s="70"/>
      <c r="BJ952" s="70"/>
      <c r="BK952" s="72" t="s">
        <v>73</v>
      </c>
      <c r="BL952" s="58" t="s">
        <v>87</v>
      </c>
      <c r="BM952" s="49">
        <v>37</v>
      </c>
      <c r="BN952" s="60"/>
      <c r="BO952" s="61">
        <v>48</v>
      </c>
      <c r="BP952" s="61"/>
      <c r="BQ952" s="79"/>
      <c r="BR952" s="62"/>
      <c r="BS952" s="74"/>
      <c r="BT952" s="72" t="s">
        <v>105</v>
      </c>
      <c r="BV952" s="38"/>
    </row>
    <row r="953" spans="1:74" ht="22.5" customHeight="1">
      <c r="A953" s="46">
        <v>5</v>
      </c>
      <c r="B953" s="46">
        <v>913</v>
      </c>
      <c r="C953" s="81" t="s">
        <v>1066</v>
      </c>
      <c r="D953" s="70">
        <v>3</v>
      </c>
      <c r="E953" s="49" t="str">
        <f t="shared" si="75"/>
        <v>1352FREN1611</v>
      </c>
      <c r="F953" s="104" t="s">
        <v>488</v>
      </c>
      <c r="G953" s="69" t="s">
        <v>1067</v>
      </c>
      <c r="H953" s="77" t="s">
        <v>111</v>
      </c>
      <c r="I953" s="69" t="s">
        <v>622</v>
      </c>
      <c r="J953" s="53"/>
      <c r="K953" s="53"/>
      <c r="L953" s="46"/>
      <c r="M953" s="69"/>
      <c r="N953" s="46">
        <v>1</v>
      </c>
      <c r="O953" s="46"/>
      <c r="P953" s="70"/>
      <c r="Q953" s="70"/>
      <c r="R953" s="70"/>
      <c r="S953" s="70"/>
      <c r="T953" s="70"/>
      <c r="U953" s="70">
        <v>1</v>
      </c>
      <c r="V953" s="70"/>
      <c r="W953" s="70"/>
      <c r="X953" s="70"/>
      <c r="Y953" s="70"/>
      <c r="Z953" s="70"/>
      <c r="AA953" s="70"/>
      <c r="AB953" s="70"/>
      <c r="AC953" s="70"/>
      <c r="AD953" s="70"/>
      <c r="AE953" s="69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8">
        <v>55</v>
      </c>
      <c r="AQ953" s="55">
        <f>VLOOKUP(E953,'[1]LopHocPhan'!C$2:F$1412,4,FALSE)</f>
        <v>54</v>
      </c>
      <c r="AR953" s="56">
        <f t="shared" si="76"/>
        <v>1</v>
      </c>
      <c r="AS953" s="55"/>
      <c r="AT953" s="55"/>
      <c r="AU953" s="55">
        <f t="shared" si="78"/>
        <v>54</v>
      </c>
      <c r="AV953" s="71" t="s">
        <v>175</v>
      </c>
      <c r="AW953" s="55">
        <v>1</v>
      </c>
      <c r="AX953" s="55" t="s">
        <v>318</v>
      </c>
      <c r="AY953" s="58"/>
      <c r="AZ953" s="72"/>
      <c r="BA953" s="70"/>
      <c r="BB953" s="70"/>
      <c r="BC953" s="46" t="s">
        <v>115</v>
      </c>
      <c r="BD953" s="70" t="s">
        <v>463</v>
      </c>
      <c r="BE953" s="70"/>
      <c r="BF953" s="70"/>
      <c r="BG953" s="70"/>
      <c r="BH953" s="70"/>
      <c r="BI953" s="70"/>
      <c r="BJ953" s="70"/>
      <c r="BK953" s="72" t="s">
        <v>73</v>
      </c>
      <c r="BL953" s="58" t="s">
        <v>87</v>
      </c>
      <c r="BM953" s="49">
        <v>37</v>
      </c>
      <c r="BN953" s="60"/>
      <c r="BO953" s="61">
        <v>48</v>
      </c>
      <c r="BP953" s="61"/>
      <c r="BQ953" s="79"/>
      <c r="BR953" s="62"/>
      <c r="BS953" s="74"/>
      <c r="BT953" s="72" t="s">
        <v>105</v>
      </c>
      <c r="BV953" s="38"/>
    </row>
    <row r="954" spans="1:74" ht="22.5" customHeight="1">
      <c r="A954" s="46">
        <v>6</v>
      </c>
      <c r="B954" s="46">
        <v>914</v>
      </c>
      <c r="C954" s="81" t="s">
        <v>1066</v>
      </c>
      <c r="D954" s="70">
        <v>3</v>
      </c>
      <c r="E954" s="49" t="str">
        <f t="shared" si="75"/>
        <v>1353FREN1611</v>
      </c>
      <c r="F954" s="104" t="s">
        <v>489</v>
      </c>
      <c r="G954" s="69" t="s">
        <v>1067</v>
      </c>
      <c r="H954" s="77" t="s">
        <v>111</v>
      </c>
      <c r="I954" s="69" t="s">
        <v>622</v>
      </c>
      <c r="J954" s="53"/>
      <c r="K954" s="53"/>
      <c r="L954" s="46"/>
      <c r="M954" s="69"/>
      <c r="N954" s="46">
        <v>1</v>
      </c>
      <c r="O954" s="46"/>
      <c r="P954" s="70"/>
      <c r="Q954" s="70"/>
      <c r="R954" s="70"/>
      <c r="S954" s="70"/>
      <c r="T954" s="70"/>
      <c r="U954" s="70">
        <v>1</v>
      </c>
      <c r="V954" s="70"/>
      <c r="W954" s="70"/>
      <c r="X954" s="70"/>
      <c r="Y954" s="70"/>
      <c r="Z954" s="70"/>
      <c r="AA954" s="70"/>
      <c r="AB954" s="70"/>
      <c r="AC954" s="70"/>
      <c r="AD954" s="70"/>
      <c r="AE954" s="69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8">
        <v>55</v>
      </c>
      <c r="AQ954" s="55">
        <f>VLOOKUP(E954,'[1]LopHocPhan'!C$2:F$1412,4,FALSE)</f>
        <v>52</v>
      </c>
      <c r="AR954" s="56">
        <f t="shared" si="76"/>
        <v>3</v>
      </c>
      <c r="AS954" s="55" t="s">
        <v>1068</v>
      </c>
      <c r="AT954" s="55"/>
      <c r="AU954" s="55">
        <v>50</v>
      </c>
      <c r="AV954" s="71" t="s">
        <v>166</v>
      </c>
      <c r="AW954" s="55">
        <v>1</v>
      </c>
      <c r="AX954" s="55" t="s">
        <v>94</v>
      </c>
      <c r="AY954" s="72"/>
      <c r="AZ954" s="72"/>
      <c r="BA954" s="70"/>
      <c r="BB954" s="70"/>
      <c r="BC954" s="70"/>
      <c r="BD954" s="70"/>
      <c r="BE954" s="70"/>
      <c r="BF954" s="70"/>
      <c r="BG954" s="46" t="s">
        <v>115</v>
      </c>
      <c r="BH954" s="70" t="s">
        <v>367</v>
      </c>
      <c r="BI954" s="70"/>
      <c r="BJ954" s="70"/>
      <c r="BK954" s="72" t="s">
        <v>73</v>
      </c>
      <c r="BL954" s="72" t="s">
        <v>74</v>
      </c>
      <c r="BM954" s="49">
        <v>37</v>
      </c>
      <c r="BN954" s="60"/>
      <c r="BO954" s="61">
        <v>48</v>
      </c>
      <c r="BP954" s="61"/>
      <c r="BQ954" s="79"/>
      <c r="BR954" s="62"/>
      <c r="BS954" s="74"/>
      <c r="BT954" s="72" t="s">
        <v>105</v>
      </c>
      <c r="BV954" s="38"/>
    </row>
    <row r="955" spans="1:74" ht="22.5" customHeight="1">
      <c r="A955" s="46">
        <v>7</v>
      </c>
      <c r="B955" s="46">
        <v>915</v>
      </c>
      <c r="C955" s="81" t="s">
        <v>1066</v>
      </c>
      <c r="D955" s="70">
        <v>3</v>
      </c>
      <c r="E955" s="49" t="str">
        <f t="shared" si="75"/>
        <v>1354FREN1611</v>
      </c>
      <c r="F955" s="104" t="s">
        <v>545</v>
      </c>
      <c r="G955" s="69" t="s">
        <v>1067</v>
      </c>
      <c r="H955" s="77" t="s">
        <v>111</v>
      </c>
      <c r="I955" s="69" t="s">
        <v>622</v>
      </c>
      <c r="J955" s="53"/>
      <c r="K955" s="53"/>
      <c r="L955" s="46"/>
      <c r="M955" s="69"/>
      <c r="N955" s="46">
        <v>1</v>
      </c>
      <c r="O955" s="46"/>
      <c r="P955" s="70"/>
      <c r="Q955" s="70"/>
      <c r="R955" s="70"/>
      <c r="S955" s="70"/>
      <c r="T955" s="70"/>
      <c r="U955" s="70">
        <v>1</v>
      </c>
      <c r="V955" s="70"/>
      <c r="W955" s="70"/>
      <c r="X955" s="70"/>
      <c r="Y955" s="70"/>
      <c r="Z955" s="70"/>
      <c r="AA955" s="70"/>
      <c r="AB955" s="70"/>
      <c r="AC955" s="70"/>
      <c r="AD955" s="70"/>
      <c r="AE955" s="69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8">
        <v>55</v>
      </c>
      <c r="AQ955" s="55">
        <f>VLOOKUP(E955,'[1]LopHocPhan'!C$2:F$1412,4,FALSE)</f>
        <v>54</v>
      </c>
      <c r="AR955" s="56">
        <f t="shared" si="76"/>
        <v>1</v>
      </c>
      <c r="AS955" s="55" t="s">
        <v>1069</v>
      </c>
      <c r="AT955" s="55"/>
      <c r="AU955" s="55">
        <v>50</v>
      </c>
      <c r="AV955" s="71" t="s">
        <v>166</v>
      </c>
      <c r="AW955" s="55">
        <v>1</v>
      </c>
      <c r="AX955" s="55" t="s">
        <v>99</v>
      </c>
      <c r="AY955" s="72"/>
      <c r="AZ955" s="72"/>
      <c r="BA955" s="70"/>
      <c r="BB955" s="70"/>
      <c r="BC955" s="70"/>
      <c r="BD955" s="70"/>
      <c r="BE955" s="70"/>
      <c r="BF955" s="70"/>
      <c r="BG955" s="46" t="s">
        <v>115</v>
      </c>
      <c r="BH955" s="70" t="s">
        <v>164</v>
      </c>
      <c r="BI955" s="70"/>
      <c r="BJ955" s="70"/>
      <c r="BK955" s="72" t="s">
        <v>73</v>
      </c>
      <c r="BL955" s="72" t="s">
        <v>74</v>
      </c>
      <c r="BM955" s="49">
        <v>37</v>
      </c>
      <c r="BN955" s="60"/>
      <c r="BO955" s="61">
        <v>48</v>
      </c>
      <c r="BP955" s="61"/>
      <c r="BQ955" s="79"/>
      <c r="BR955" s="62"/>
      <c r="BS955" s="74"/>
      <c r="BT955" s="72" t="s">
        <v>105</v>
      </c>
      <c r="BV955" s="38"/>
    </row>
    <row r="956" spans="1:74" ht="22.5" customHeight="1">
      <c r="A956" s="46">
        <v>8</v>
      </c>
      <c r="B956" s="46">
        <v>916</v>
      </c>
      <c r="C956" s="81" t="s">
        <v>1066</v>
      </c>
      <c r="D956" s="70">
        <v>3</v>
      </c>
      <c r="E956" s="49" t="str">
        <f t="shared" si="75"/>
        <v>1355FREN1611</v>
      </c>
      <c r="F956" s="104" t="s">
        <v>549</v>
      </c>
      <c r="G956" s="69" t="s">
        <v>1067</v>
      </c>
      <c r="H956" s="77" t="s">
        <v>111</v>
      </c>
      <c r="I956" s="69" t="s">
        <v>622</v>
      </c>
      <c r="J956" s="53"/>
      <c r="K956" s="53"/>
      <c r="L956" s="46"/>
      <c r="M956" s="69"/>
      <c r="N956" s="46">
        <v>1</v>
      </c>
      <c r="O956" s="46"/>
      <c r="P956" s="70"/>
      <c r="Q956" s="70"/>
      <c r="R956" s="70"/>
      <c r="S956" s="70"/>
      <c r="T956" s="70"/>
      <c r="U956" s="70">
        <v>1</v>
      </c>
      <c r="V956" s="70"/>
      <c r="W956" s="70"/>
      <c r="X956" s="70"/>
      <c r="Y956" s="70"/>
      <c r="Z956" s="70"/>
      <c r="AA956" s="70"/>
      <c r="AB956" s="70"/>
      <c r="AC956" s="70"/>
      <c r="AD956" s="70"/>
      <c r="AE956" s="69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8">
        <v>55</v>
      </c>
      <c r="AQ956" s="55">
        <f>VLOOKUP(E956,'[1]LopHocPhan'!C$2:F$1412,4,FALSE)</f>
        <v>30</v>
      </c>
      <c r="AR956" s="56">
        <f t="shared" si="76"/>
        <v>25</v>
      </c>
      <c r="AS956" s="55" t="s">
        <v>1070</v>
      </c>
      <c r="AT956" s="55"/>
      <c r="AU956" s="55">
        <v>36</v>
      </c>
      <c r="AV956" s="71" t="s">
        <v>166</v>
      </c>
      <c r="AW956" s="55">
        <v>1</v>
      </c>
      <c r="AX956" s="55" t="s">
        <v>104</v>
      </c>
      <c r="AY956" s="72"/>
      <c r="AZ956" s="72"/>
      <c r="BA956" s="70"/>
      <c r="BB956" s="70"/>
      <c r="BC956" s="70"/>
      <c r="BD956" s="70"/>
      <c r="BE956" s="70"/>
      <c r="BF956" s="70"/>
      <c r="BG956" s="46" t="s">
        <v>115</v>
      </c>
      <c r="BH956" s="70" t="s">
        <v>201</v>
      </c>
      <c r="BI956" s="70"/>
      <c r="BJ956" s="70"/>
      <c r="BK956" s="72" t="s">
        <v>73</v>
      </c>
      <c r="BL956" s="72" t="s">
        <v>74</v>
      </c>
      <c r="BM956" s="49">
        <v>37</v>
      </c>
      <c r="BN956" s="60"/>
      <c r="BO956" s="61">
        <v>48</v>
      </c>
      <c r="BP956" s="61"/>
      <c r="BQ956" s="79"/>
      <c r="BR956" s="62"/>
      <c r="BS956" s="74"/>
      <c r="BT956" s="72" t="s">
        <v>105</v>
      </c>
      <c r="BV956" s="38"/>
    </row>
    <row r="957" spans="1:74" ht="22.5" customHeight="1">
      <c r="A957" s="46">
        <v>9</v>
      </c>
      <c r="B957" s="46">
        <v>957</v>
      </c>
      <c r="C957" s="81" t="s">
        <v>1066</v>
      </c>
      <c r="D957" s="70">
        <v>3</v>
      </c>
      <c r="E957" s="49" t="str">
        <f t="shared" si="75"/>
        <v>1356FREN1611</v>
      </c>
      <c r="F957" s="104" t="s">
        <v>589</v>
      </c>
      <c r="G957" s="69" t="s">
        <v>1067</v>
      </c>
      <c r="H957" s="77" t="s">
        <v>111</v>
      </c>
      <c r="I957" s="69" t="s">
        <v>159</v>
      </c>
      <c r="J957" s="53"/>
      <c r="K957" s="53"/>
      <c r="L957" s="46"/>
      <c r="M957" s="69"/>
      <c r="N957" s="46">
        <v>1</v>
      </c>
      <c r="O957" s="46"/>
      <c r="P957" s="70"/>
      <c r="Q957" s="70"/>
      <c r="R957" s="70"/>
      <c r="S957" s="70"/>
      <c r="T957" s="70"/>
      <c r="U957" s="70"/>
      <c r="V957" s="70"/>
      <c r="W957" s="70"/>
      <c r="X957" s="70">
        <v>1</v>
      </c>
      <c r="Y957" s="70"/>
      <c r="Z957" s="70"/>
      <c r="AA957" s="70"/>
      <c r="AB957" s="70"/>
      <c r="AC957" s="70"/>
      <c r="AD957" s="70"/>
      <c r="AE957" s="69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8">
        <v>56</v>
      </c>
      <c r="AQ957" s="55">
        <f>VLOOKUP(E957,'[1]LopHocPhan'!C$2:F$1412,4,FALSE)</f>
        <v>56</v>
      </c>
      <c r="AR957" s="56">
        <f t="shared" si="76"/>
        <v>0</v>
      </c>
      <c r="AS957" s="55"/>
      <c r="AT957" s="55"/>
      <c r="AU957" s="55">
        <f>AQ957</f>
        <v>56</v>
      </c>
      <c r="AV957" s="71" t="s">
        <v>188</v>
      </c>
      <c r="AW957" s="55">
        <v>1</v>
      </c>
      <c r="AX957" s="55" t="s">
        <v>108</v>
      </c>
      <c r="AY957" s="72"/>
      <c r="AZ957" s="72"/>
      <c r="BA957" s="70"/>
      <c r="BB957" s="70"/>
      <c r="BC957" s="70"/>
      <c r="BD957" s="70"/>
      <c r="BE957" s="70"/>
      <c r="BF957" s="70"/>
      <c r="BG957" s="70"/>
      <c r="BH957" s="70"/>
      <c r="BI957" s="46" t="s">
        <v>115</v>
      </c>
      <c r="BJ957" s="70" t="s">
        <v>427</v>
      </c>
      <c r="BK957" s="72" t="s">
        <v>73</v>
      </c>
      <c r="BL957" s="72" t="s">
        <v>74</v>
      </c>
      <c r="BM957" s="49">
        <v>37</v>
      </c>
      <c r="BN957" s="60"/>
      <c r="BO957" s="61">
        <v>48</v>
      </c>
      <c r="BP957" s="61"/>
      <c r="BQ957" s="79"/>
      <c r="BR957" s="62"/>
      <c r="BS957" s="74"/>
      <c r="BT957" s="72" t="s">
        <v>105</v>
      </c>
      <c r="BV957" s="38"/>
    </row>
    <row r="958" spans="1:74" ht="22.5" customHeight="1">
      <c r="A958" s="46">
        <v>10</v>
      </c>
      <c r="B958" s="46">
        <v>958</v>
      </c>
      <c r="C958" s="81" t="s">
        <v>1066</v>
      </c>
      <c r="D958" s="70">
        <v>3</v>
      </c>
      <c r="E958" s="49" t="str">
        <f t="shared" si="75"/>
        <v>1357FREN1611</v>
      </c>
      <c r="F958" s="104" t="s">
        <v>590</v>
      </c>
      <c r="G958" s="69" t="s">
        <v>1067</v>
      </c>
      <c r="H958" s="77" t="s">
        <v>111</v>
      </c>
      <c r="I958" s="69" t="s">
        <v>159</v>
      </c>
      <c r="J958" s="53"/>
      <c r="K958" s="53"/>
      <c r="L958" s="46"/>
      <c r="M958" s="69"/>
      <c r="N958" s="46">
        <v>1</v>
      </c>
      <c r="O958" s="46"/>
      <c r="P958" s="70"/>
      <c r="Q958" s="70"/>
      <c r="R958" s="70"/>
      <c r="S958" s="70"/>
      <c r="T958" s="70"/>
      <c r="U958" s="70"/>
      <c r="V958" s="70"/>
      <c r="W958" s="70"/>
      <c r="X958" s="70">
        <v>1</v>
      </c>
      <c r="Y958" s="70"/>
      <c r="Z958" s="70"/>
      <c r="AA958" s="70"/>
      <c r="AB958" s="70"/>
      <c r="AC958" s="70"/>
      <c r="AD958" s="70"/>
      <c r="AE958" s="69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8">
        <v>56</v>
      </c>
      <c r="AQ958" s="55">
        <f>VLOOKUP(E958,'[1]LopHocPhan'!C$2:F$1412,4,FALSE)</f>
        <v>56</v>
      </c>
      <c r="AR958" s="56">
        <f t="shared" si="76"/>
        <v>0</v>
      </c>
      <c r="AS958" s="55"/>
      <c r="AT958" s="55"/>
      <c r="AU958" s="55">
        <f>AQ958</f>
        <v>56</v>
      </c>
      <c r="AV958" s="71" t="s">
        <v>188</v>
      </c>
      <c r="AW958" s="55">
        <v>1</v>
      </c>
      <c r="AX958" s="55" t="s">
        <v>155</v>
      </c>
      <c r="AY958" s="72"/>
      <c r="AZ958" s="72"/>
      <c r="BA958" s="70"/>
      <c r="BB958" s="70"/>
      <c r="BC958" s="70"/>
      <c r="BD958" s="70"/>
      <c r="BE958" s="70"/>
      <c r="BF958" s="70"/>
      <c r="BG958" s="70"/>
      <c r="BH958" s="70"/>
      <c r="BI958" s="46" t="s">
        <v>115</v>
      </c>
      <c r="BJ958" s="70" t="s">
        <v>421</v>
      </c>
      <c r="BK958" s="72" t="s">
        <v>73</v>
      </c>
      <c r="BL958" s="72" t="s">
        <v>74</v>
      </c>
      <c r="BM958" s="49">
        <v>37</v>
      </c>
      <c r="BN958" s="60"/>
      <c r="BO958" s="61">
        <v>48</v>
      </c>
      <c r="BP958" s="61"/>
      <c r="BQ958" s="79"/>
      <c r="BR958" s="62"/>
      <c r="BS958" s="74"/>
      <c r="BT958" s="72" t="s">
        <v>105</v>
      </c>
      <c r="BV958" s="38"/>
    </row>
    <row r="959" spans="1:74" ht="22.5" customHeight="1">
      <c r="A959" s="46">
        <v>11</v>
      </c>
      <c r="B959" s="46">
        <v>959</v>
      </c>
      <c r="C959" s="81" t="s">
        <v>1066</v>
      </c>
      <c r="D959" s="70">
        <v>3</v>
      </c>
      <c r="E959" s="49" t="str">
        <f t="shared" si="75"/>
        <v>1358FREN1611</v>
      </c>
      <c r="F959" s="104" t="s">
        <v>591</v>
      </c>
      <c r="G959" s="69" t="s">
        <v>1067</v>
      </c>
      <c r="H959" s="77" t="s">
        <v>111</v>
      </c>
      <c r="I959" s="69" t="s">
        <v>159</v>
      </c>
      <c r="J959" s="53"/>
      <c r="K959" s="53"/>
      <c r="L959" s="46"/>
      <c r="M959" s="69"/>
      <c r="N959" s="46">
        <v>1</v>
      </c>
      <c r="O959" s="46"/>
      <c r="P959" s="70"/>
      <c r="Q959" s="70"/>
      <c r="R959" s="70"/>
      <c r="S959" s="70"/>
      <c r="T959" s="70"/>
      <c r="U959" s="70"/>
      <c r="V959" s="70"/>
      <c r="W959" s="70"/>
      <c r="X959" s="70">
        <v>1</v>
      </c>
      <c r="Y959" s="70"/>
      <c r="Z959" s="70"/>
      <c r="AA959" s="70"/>
      <c r="AB959" s="70"/>
      <c r="AC959" s="70"/>
      <c r="AD959" s="70"/>
      <c r="AE959" s="69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8">
        <v>56</v>
      </c>
      <c r="AQ959" s="55">
        <f>VLOOKUP(E959,'[1]LopHocPhan'!C$2:F$1412,4,FALSE)</f>
        <v>56</v>
      </c>
      <c r="AR959" s="56">
        <f t="shared" si="76"/>
        <v>0</v>
      </c>
      <c r="AS959" s="55"/>
      <c r="AT959" s="55"/>
      <c r="AU959" s="55">
        <f>AQ959</f>
        <v>56</v>
      </c>
      <c r="AV959" s="71" t="s">
        <v>188</v>
      </c>
      <c r="AW959" s="55">
        <v>1</v>
      </c>
      <c r="AX959" s="55" t="s">
        <v>204</v>
      </c>
      <c r="AY959" s="72"/>
      <c r="AZ959" s="72"/>
      <c r="BA959" s="70"/>
      <c r="BB959" s="70"/>
      <c r="BC959" s="70"/>
      <c r="BD959" s="70"/>
      <c r="BE959" s="70"/>
      <c r="BF959" s="70"/>
      <c r="BG959" s="70"/>
      <c r="BH959" s="70"/>
      <c r="BI959" s="46" t="s">
        <v>115</v>
      </c>
      <c r="BJ959" s="70" t="s">
        <v>460</v>
      </c>
      <c r="BK959" s="72" t="s">
        <v>73</v>
      </c>
      <c r="BL959" s="72" t="s">
        <v>74</v>
      </c>
      <c r="BM959" s="49">
        <v>37</v>
      </c>
      <c r="BN959" s="60"/>
      <c r="BO959" s="61">
        <v>48</v>
      </c>
      <c r="BP959" s="61"/>
      <c r="BQ959" s="79"/>
      <c r="BR959" s="62"/>
      <c r="BS959" s="74"/>
      <c r="BT959" s="72" t="s">
        <v>105</v>
      </c>
      <c r="BV959" s="38"/>
    </row>
    <row r="960" spans="1:74" ht="22.5" customHeight="1">
      <c r="A960" s="46">
        <v>12</v>
      </c>
      <c r="B960" s="46">
        <v>960</v>
      </c>
      <c r="C960" s="81" t="s">
        <v>1066</v>
      </c>
      <c r="D960" s="70">
        <v>3</v>
      </c>
      <c r="E960" s="49" t="str">
        <f t="shared" si="75"/>
        <v>1359FREN1611</v>
      </c>
      <c r="F960" s="104" t="s">
        <v>592</v>
      </c>
      <c r="G960" s="69" t="s">
        <v>1067</v>
      </c>
      <c r="H960" s="77" t="s">
        <v>111</v>
      </c>
      <c r="I960" s="69" t="s">
        <v>159</v>
      </c>
      <c r="J960" s="53"/>
      <c r="K960" s="53"/>
      <c r="L960" s="46"/>
      <c r="M960" s="69"/>
      <c r="N960" s="46">
        <v>1</v>
      </c>
      <c r="O960" s="46"/>
      <c r="P960" s="70"/>
      <c r="Q960" s="70"/>
      <c r="R960" s="70"/>
      <c r="S960" s="70"/>
      <c r="T960" s="70"/>
      <c r="U960" s="70"/>
      <c r="V960" s="70"/>
      <c r="W960" s="70"/>
      <c r="X960" s="70">
        <v>1</v>
      </c>
      <c r="Y960" s="70"/>
      <c r="Z960" s="70"/>
      <c r="AA960" s="70"/>
      <c r="AB960" s="70"/>
      <c r="AC960" s="70"/>
      <c r="AD960" s="70"/>
      <c r="AE960" s="69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8">
        <v>56</v>
      </c>
      <c r="AQ960" s="55">
        <f>VLOOKUP(E960,'[1]LopHocPhan'!C$2:F$1412,4,FALSE)</f>
        <v>56</v>
      </c>
      <c r="AR960" s="56">
        <f t="shared" si="76"/>
        <v>0</v>
      </c>
      <c r="AS960" s="55"/>
      <c r="AT960" s="55"/>
      <c r="AU960" s="55">
        <f>AQ960</f>
        <v>56</v>
      </c>
      <c r="AV960" s="71" t="s">
        <v>188</v>
      </c>
      <c r="AW960" s="55">
        <v>1</v>
      </c>
      <c r="AX960" s="55" t="s">
        <v>116</v>
      </c>
      <c r="AY960" s="72"/>
      <c r="AZ960" s="72"/>
      <c r="BA960" s="70"/>
      <c r="BB960" s="70"/>
      <c r="BC960" s="70"/>
      <c r="BD960" s="70"/>
      <c r="BE960" s="70"/>
      <c r="BF960" s="70"/>
      <c r="BG960" s="70"/>
      <c r="BH960" s="70"/>
      <c r="BI960" s="46" t="s">
        <v>119</v>
      </c>
      <c r="BJ960" s="70" t="s">
        <v>460</v>
      </c>
      <c r="BK960" s="72" t="s">
        <v>73</v>
      </c>
      <c r="BL960" s="72" t="s">
        <v>74</v>
      </c>
      <c r="BM960" s="49">
        <v>37</v>
      </c>
      <c r="BN960" s="60"/>
      <c r="BO960" s="61">
        <v>48</v>
      </c>
      <c r="BP960" s="61"/>
      <c r="BQ960" s="79"/>
      <c r="BR960" s="62"/>
      <c r="BS960" s="74"/>
      <c r="BT960" s="72" t="s">
        <v>105</v>
      </c>
      <c r="BV960" s="38"/>
    </row>
    <row r="961" spans="1:74" ht="22.5" customHeight="1">
      <c r="A961" s="46">
        <v>13</v>
      </c>
      <c r="B961" s="46">
        <v>961</v>
      </c>
      <c r="C961" s="81" t="s">
        <v>1066</v>
      </c>
      <c r="D961" s="70">
        <v>3</v>
      </c>
      <c r="E961" s="49" t="str">
        <f t="shared" si="75"/>
        <v>1360FREN1611</v>
      </c>
      <c r="F961" s="104" t="s">
        <v>593</v>
      </c>
      <c r="G961" s="69" t="s">
        <v>1067</v>
      </c>
      <c r="H961" s="77" t="s">
        <v>111</v>
      </c>
      <c r="I961" s="69" t="s">
        <v>159</v>
      </c>
      <c r="J961" s="53"/>
      <c r="K961" s="53"/>
      <c r="L961" s="46"/>
      <c r="M961" s="69"/>
      <c r="N961" s="46">
        <v>1</v>
      </c>
      <c r="O961" s="46"/>
      <c r="P961" s="70"/>
      <c r="Q961" s="70"/>
      <c r="R961" s="70"/>
      <c r="S961" s="70"/>
      <c r="T961" s="70"/>
      <c r="U961" s="70"/>
      <c r="V961" s="70"/>
      <c r="W961" s="70"/>
      <c r="X961" s="70">
        <v>1</v>
      </c>
      <c r="Y961" s="70"/>
      <c r="Z961" s="70"/>
      <c r="AA961" s="70"/>
      <c r="AB961" s="70"/>
      <c r="AC961" s="70"/>
      <c r="AD961" s="70"/>
      <c r="AE961" s="69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8">
        <v>56</v>
      </c>
      <c r="AQ961" s="55">
        <f>VLOOKUP(E961,'[1]LopHocPhan'!C$2:F$1412,4,FALSE)</f>
        <v>45</v>
      </c>
      <c r="AR961" s="56">
        <f t="shared" si="76"/>
        <v>11</v>
      </c>
      <c r="AS961" s="55"/>
      <c r="AT961" s="55"/>
      <c r="AU961" s="55">
        <f>AQ961</f>
        <v>45</v>
      </c>
      <c r="AV961" s="71" t="s">
        <v>188</v>
      </c>
      <c r="AW961" s="55">
        <v>1</v>
      </c>
      <c r="AX961" s="55" t="s">
        <v>287</v>
      </c>
      <c r="AY961" s="72"/>
      <c r="AZ961" s="72"/>
      <c r="BA961" s="70"/>
      <c r="BB961" s="70"/>
      <c r="BC961" s="70"/>
      <c r="BD961" s="70"/>
      <c r="BE961" s="70"/>
      <c r="BF961" s="70"/>
      <c r="BG961" s="70"/>
      <c r="BH961" s="70"/>
      <c r="BI961" s="46" t="s">
        <v>119</v>
      </c>
      <c r="BJ961" s="70" t="s">
        <v>184</v>
      </c>
      <c r="BK961" s="72" t="s">
        <v>73</v>
      </c>
      <c r="BL961" s="72" t="s">
        <v>74</v>
      </c>
      <c r="BM961" s="49">
        <v>37</v>
      </c>
      <c r="BN961" s="60"/>
      <c r="BO961" s="61">
        <v>48</v>
      </c>
      <c r="BP961" s="61"/>
      <c r="BQ961" s="79"/>
      <c r="BR961" s="62"/>
      <c r="BS961" s="74"/>
      <c r="BT961" s="72" t="s">
        <v>105</v>
      </c>
      <c r="BV961" s="38"/>
    </row>
    <row r="962" spans="1:74" ht="22.5" customHeight="1">
      <c r="A962" s="46">
        <v>14</v>
      </c>
      <c r="B962" s="46">
        <v>1009</v>
      </c>
      <c r="C962" s="81" t="s">
        <v>1071</v>
      </c>
      <c r="D962" s="65">
        <v>2</v>
      </c>
      <c r="E962" s="49" t="str">
        <f t="shared" si="75"/>
        <v>1351FREN2511</v>
      </c>
      <c r="F962" s="49">
        <v>1351</v>
      </c>
      <c r="G962" s="51" t="s">
        <v>1072</v>
      </c>
      <c r="H962" s="52" t="s">
        <v>66</v>
      </c>
      <c r="I962" s="69" t="s">
        <v>557</v>
      </c>
      <c r="J962" s="53"/>
      <c r="K962" s="53"/>
      <c r="L962" s="46"/>
      <c r="M962" s="69"/>
      <c r="N962" s="46"/>
      <c r="O962" s="46">
        <v>1</v>
      </c>
      <c r="P962" s="92"/>
      <c r="Q962" s="92">
        <v>1</v>
      </c>
      <c r="R962" s="69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69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8">
        <v>35</v>
      </c>
      <c r="AQ962" s="55">
        <f>VLOOKUP(E962,'[1]LopHocPhan'!C$2:F$1412,4,FALSE)</f>
        <v>0</v>
      </c>
      <c r="AR962" s="55"/>
      <c r="AS962" s="55"/>
      <c r="AT962" s="55"/>
      <c r="AU962" s="93">
        <f aca="true" t="shared" si="79" ref="AU962:AU980">AP962</f>
        <v>35</v>
      </c>
      <c r="AV962" s="94" t="s">
        <v>136</v>
      </c>
      <c r="AW962" s="55">
        <v>3</v>
      </c>
      <c r="AX962" s="93" t="s">
        <v>204</v>
      </c>
      <c r="AY962" s="72"/>
      <c r="AZ962" s="72"/>
      <c r="BA962" s="122" t="s">
        <v>119</v>
      </c>
      <c r="BB962" s="55" t="s">
        <v>313</v>
      </c>
      <c r="BC962" s="70"/>
      <c r="BD962" s="70"/>
      <c r="BE962" s="109" t="s">
        <v>119</v>
      </c>
      <c r="BF962" s="70" t="s">
        <v>427</v>
      </c>
      <c r="BG962" s="70"/>
      <c r="BH962" s="70"/>
      <c r="BI962" s="70"/>
      <c r="BJ962" s="70"/>
      <c r="BK962" s="72" t="s">
        <v>332</v>
      </c>
      <c r="BL962" s="72" t="s">
        <v>634</v>
      </c>
      <c r="BM962" s="49">
        <v>37</v>
      </c>
      <c r="BN962" s="60"/>
      <c r="BO962" s="61">
        <v>49</v>
      </c>
      <c r="BP962" s="61"/>
      <c r="BQ962" s="79"/>
      <c r="BR962" s="62"/>
      <c r="BS962" s="74"/>
      <c r="BT962" s="72" t="s">
        <v>333</v>
      </c>
      <c r="BV962" s="38"/>
    </row>
    <row r="963" spans="1:74" ht="22.5" customHeight="1">
      <c r="A963" s="46">
        <v>15</v>
      </c>
      <c r="B963" s="46">
        <v>1010</v>
      </c>
      <c r="C963" s="81" t="s">
        <v>1071</v>
      </c>
      <c r="D963" s="65">
        <v>2</v>
      </c>
      <c r="E963" s="49" t="str">
        <f t="shared" si="75"/>
        <v>1352FREN2511</v>
      </c>
      <c r="F963" s="49">
        <v>1352</v>
      </c>
      <c r="G963" s="51" t="s">
        <v>1072</v>
      </c>
      <c r="H963" s="52" t="s">
        <v>66</v>
      </c>
      <c r="I963" s="69" t="s">
        <v>557</v>
      </c>
      <c r="J963" s="53"/>
      <c r="K963" s="53"/>
      <c r="L963" s="46"/>
      <c r="M963" s="69"/>
      <c r="N963" s="46"/>
      <c r="O963" s="46">
        <v>1</v>
      </c>
      <c r="P963" s="92"/>
      <c r="Q963" s="92">
        <v>1</v>
      </c>
      <c r="R963" s="69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69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8">
        <v>35</v>
      </c>
      <c r="AQ963" s="55">
        <f>VLOOKUP(E963,'[1]LopHocPhan'!C$2:F$1412,4,FALSE)</f>
        <v>0</v>
      </c>
      <c r="AR963" s="55"/>
      <c r="AS963" s="55"/>
      <c r="AT963" s="55"/>
      <c r="AU963" s="93">
        <f t="shared" si="79"/>
        <v>35</v>
      </c>
      <c r="AV963" s="94" t="s">
        <v>136</v>
      </c>
      <c r="AW963" s="55">
        <v>3</v>
      </c>
      <c r="AX963" s="93" t="s">
        <v>116</v>
      </c>
      <c r="AY963" s="72"/>
      <c r="AZ963" s="72"/>
      <c r="BA963" s="122" t="s">
        <v>119</v>
      </c>
      <c r="BB963" s="55" t="s">
        <v>465</v>
      </c>
      <c r="BC963" s="70"/>
      <c r="BD963" s="70"/>
      <c r="BE963" s="109" t="s">
        <v>119</v>
      </c>
      <c r="BF963" s="70" t="s">
        <v>421</v>
      </c>
      <c r="BG963" s="70"/>
      <c r="BH963" s="70"/>
      <c r="BI963" s="70"/>
      <c r="BJ963" s="70"/>
      <c r="BK963" s="72" t="s">
        <v>332</v>
      </c>
      <c r="BL963" s="72" t="s">
        <v>634</v>
      </c>
      <c r="BM963" s="49">
        <v>37</v>
      </c>
      <c r="BN963" s="60"/>
      <c r="BO963" s="61">
        <v>49</v>
      </c>
      <c r="BP963" s="61"/>
      <c r="BQ963" s="79"/>
      <c r="BR963" s="62"/>
      <c r="BS963" s="74"/>
      <c r="BT963" s="72" t="s">
        <v>333</v>
      </c>
      <c r="BV963" s="38"/>
    </row>
    <row r="964" spans="1:74" ht="22.5" customHeight="1">
      <c r="A964" s="46">
        <v>16</v>
      </c>
      <c r="B964" s="46">
        <v>1011</v>
      </c>
      <c r="C964" s="81" t="s">
        <v>1073</v>
      </c>
      <c r="D964" s="65">
        <v>2</v>
      </c>
      <c r="E964" s="49" t="str">
        <f t="shared" si="75"/>
        <v>1353FREN2611</v>
      </c>
      <c r="F964" s="49">
        <v>1353</v>
      </c>
      <c r="G964" s="51" t="s">
        <v>1065</v>
      </c>
      <c r="H964" s="52" t="s">
        <v>66</v>
      </c>
      <c r="I964" s="69" t="s">
        <v>557</v>
      </c>
      <c r="J964" s="53"/>
      <c r="K964" s="53"/>
      <c r="L964" s="46"/>
      <c r="M964" s="69"/>
      <c r="N964" s="46"/>
      <c r="O964" s="46">
        <v>1</v>
      </c>
      <c r="P964" s="92"/>
      <c r="Q964" s="92">
        <v>1</v>
      </c>
      <c r="R964" s="69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69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8">
        <v>35</v>
      </c>
      <c r="AQ964" s="55">
        <f>VLOOKUP(E964,'[1]LopHocPhan'!C$2:F$1412,4,FALSE)</f>
        <v>0</v>
      </c>
      <c r="AR964" s="55"/>
      <c r="AS964" s="55"/>
      <c r="AT964" s="55"/>
      <c r="AU964" s="93">
        <f t="shared" si="79"/>
        <v>35</v>
      </c>
      <c r="AV964" s="94" t="s">
        <v>330</v>
      </c>
      <c r="AW964" s="55">
        <v>3</v>
      </c>
      <c r="AX964" s="93" t="s">
        <v>127</v>
      </c>
      <c r="AY964" s="72"/>
      <c r="AZ964" s="72"/>
      <c r="BA964" s="109" t="s">
        <v>119</v>
      </c>
      <c r="BB964" s="55" t="s">
        <v>313</v>
      </c>
      <c r="BC964" s="70"/>
      <c r="BD964" s="70"/>
      <c r="BE964" s="122" t="s">
        <v>119</v>
      </c>
      <c r="BF964" s="70" t="s">
        <v>427</v>
      </c>
      <c r="BG964" s="70"/>
      <c r="BH964" s="70"/>
      <c r="BI964" s="70"/>
      <c r="BJ964" s="70"/>
      <c r="BK964" s="72" t="s">
        <v>426</v>
      </c>
      <c r="BL964" s="72" t="s">
        <v>74</v>
      </c>
      <c r="BM964" s="49">
        <v>37</v>
      </c>
      <c r="BN964" s="60"/>
      <c r="BO964" s="61">
        <v>49</v>
      </c>
      <c r="BP964" s="61" t="s">
        <v>513</v>
      </c>
      <c r="BQ964" s="79"/>
      <c r="BR964" s="62"/>
      <c r="BS964" s="74"/>
      <c r="BT964" s="72" t="s">
        <v>328</v>
      </c>
      <c r="BV964" s="38"/>
    </row>
    <row r="965" spans="1:74" ht="22.5" customHeight="1">
      <c r="A965" s="46">
        <v>17</v>
      </c>
      <c r="B965" s="46">
        <v>1012</v>
      </c>
      <c r="C965" s="81" t="s">
        <v>1073</v>
      </c>
      <c r="D965" s="65">
        <v>2</v>
      </c>
      <c r="E965" s="49" t="str">
        <f t="shared" si="75"/>
        <v>1352FREN2611</v>
      </c>
      <c r="F965" s="49">
        <v>1352</v>
      </c>
      <c r="G965" s="51" t="s">
        <v>1065</v>
      </c>
      <c r="H965" s="52" t="s">
        <v>66</v>
      </c>
      <c r="I965" s="69" t="s">
        <v>557</v>
      </c>
      <c r="J965" s="53"/>
      <c r="K965" s="53"/>
      <c r="L965" s="46"/>
      <c r="M965" s="69"/>
      <c r="N965" s="46"/>
      <c r="O965" s="46">
        <v>1</v>
      </c>
      <c r="P965" s="92"/>
      <c r="Q965" s="92">
        <v>1</v>
      </c>
      <c r="R965" s="69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69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8">
        <v>35</v>
      </c>
      <c r="AQ965" s="55">
        <f>VLOOKUP(E965,'[1]LopHocPhan'!C$2:F$1412,4,FALSE)</f>
        <v>0</v>
      </c>
      <c r="AR965" s="55"/>
      <c r="AS965" s="55"/>
      <c r="AT965" s="55"/>
      <c r="AU965" s="93">
        <f t="shared" si="79"/>
        <v>35</v>
      </c>
      <c r="AV965" s="94" t="s">
        <v>330</v>
      </c>
      <c r="AW965" s="55">
        <v>3</v>
      </c>
      <c r="AX965" s="93" t="s">
        <v>209</v>
      </c>
      <c r="AY965" s="72"/>
      <c r="AZ965" s="72"/>
      <c r="BA965" s="109" t="s">
        <v>119</v>
      </c>
      <c r="BB965" s="55" t="s">
        <v>465</v>
      </c>
      <c r="BC965" s="70"/>
      <c r="BD965" s="70"/>
      <c r="BE965" s="122" t="s">
        <v>119</v>
      </c>
      <c r="BF965" s="70" t="s">
        <v>421</v>
      </c>
      <c r="BG965" s="70"/>
      <c r="BH965" s="70"/>
      <c r="BI965" s="70"/>
      <c r="BJ965" s="70"/>
      <c r="BK965" s="72" t="s">
        <v>426</v>
      </c>
      <c r="BL965" s="72" t="s">
        <v>74</v>
      </c>
      <c r="BM965" s="49">
        <v>37</v>
      </c>
      <c r="BN965" s="60"/>
      <c r="BO965" s="61">
        <v>49</v>
      </c>
      <c r="BP965" s="61"/>
      <c r="BQ965" s="79"/>
      <c r="BR965" s="62"/>
      <c r="BS965" s="74"/>
      <c r="BT965" s="72" t="s">
        <v>328</v>
      </c>
      <c r="BV965" s="38"/>
    </row>
    <row r="966" spans="1:74" ht="22.5" customHeight="1">
      <c r="A966" s="46">
        <v>18</v>
      </c>
      <c r="B966" s="46">
        <v>1065</v>
      </c>
      <c r="C966" s="68" t="s">
        <v>1074</v>
      </c>
      <c r="D966" s="49">
        <v>3</v>
      </c>
      <c r="E966" s="49" t="str">
        <f t="shared" si="75"/>
        <v>1361FREN1611</v>
      </c>
      <c r="F966" s="104" t="s">
        <v>594</v>
      </c>
      <c r="G966" s="85" t="s">
        <v>1067</v>
      </c>
      <c r="H966" s="77" t="s">
        <v>111</v>
      </c>
      <c r="I966" s="69" t="s">
        <v>563</v>
      </c>
      <c r="J966" s="53"/>
      <c r="K966" s="53"/>
      <c r="L966" s="46"/>
      <c r="M966" s="69"/>
      <c r="N966" s="46"/>
      <c r="O966" s="46">
        <v>1</v>
      </c>
      <c r="P966" s="92"/>
      <c r="Q966" s="92"/>
      <c r="R966" s="69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>
        <v>1</v>
      </c>
      <c r="AD966" s="70"/>
      <c r="AE966" s="69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8">
        <v>56</v>
      </c>
      <c r="AQ966" s="55">
        <f>VLOOKUP(E966,'[1]LopHocPhan'!C$2:F$1412,4,FALSE)</f>
        <v>2</v>
      </c>
      <c r="AR966" s="55"/>
      <c r="AS966" s="55"/>
      <c r="AT966" s="55"/>
      <c r="AU966" s="93">
        <f t="shared" si="79"/>
        <v>56</v>
      </c>
      <c r="AV966" s="94" t="s">
        <v>136</v>
      </c>
      <c r="AW966" s="55">
        <v>4</v>
      </c>
      <c r="AX966" s="93" t="s">
        <v>104</v>
      </c>
      <c r="AY966" s="72"/>
      <c r="AZ966" s="72"/>
      <c r="BA966" s="95" t="s">
        <v>93</v>
      </c>
      <c r="BB966" s="70" t="s">
        <v>465</v>
      </c>
      <c r="BC966" s="70" t="s">
        <v>93</v>
      </c>
      <c r="BD966" s="70" t="s">
        <v>190</v>
      </c>
      <c r="BE966" s="70"/>
      <c r="BF966" s="70"/>
      <c r="BG966" s="70"/>
      <c r="BH966" s="70"/>
      <c r="BI966" s="70"/>
      <c r="BJ966" s="70"/>
      <c r="BK966" s="72" t="s">
        <v>332</v>
      </c>
      <c r="BL966" s="72" t="s">
        <v>539</v>
      </c>
      <c r="BM966" s="49">
        <v>37</v>
      </c>
      <c r="BN966" s="60"/>
      <c r="BO966" s="61">
        <v>49</v>
      </c>
      <c r="BP966" s="61"/>
      <c r="BQ966" s="79"/>
      <c r="BR966" s="62"/>
      <c r="BS966" s="74"/>
      <c r="BT966" s="72" t="s">
        <v>333</v>
      </c>
      <c r="BV966" s="38"/>
    </row>
    <row r="967" spans="1:74" ht="22.5" customHeight="1">
      <c r="A967" s="46">
        <v>19</v>
      </c>
      <c r="B967" s="46">
        <v>1066</v>
      </c>
      <c r="C967" s="68" t="s">
        <v>1074</v>
      </c>
      <c r="D967" s="49">
        <v>3</v>
      </c>
      <c r="E967" s="49" t="str">
        <f t="shared" si="75"/>
        <v>1362FREN1611</v>
      </c>
      <c r="F967" s="104" t="s">
        <v>595</v>
      </c>
      <c r="G967" s="85" t="s">
        <v>1067</v>
      </c>
      <c r="H967" s="77" t="s">
        <v>111</v>
      </c>
      <c r="I967" s="69" t="s">
        <v>563</v>
      </c>
      <c r="J967" s="53"/>
      <c r="K967" s="53"/>
      <c r="L967" s="46"/>
      <c r="M967" s="69"/>
      <c r="N967" s="46"/>
      <c r="O967" s="46">
        <v>1</v>
      </c>
      <c r="P967" s="92"/>
      <c r="Q967" s="92"/>
      <c r="R967" s="69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>
        <v>1</v>
      </c>
      <c r="AD967" s="70"/>
      <c r="AE967" s="69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8">
        <v>56</v>
      </c>
      <c r="AQ967" s="55">
        <f>VLOOKUP(E967,'[1]LopHocPhan'!C$2:F$1412,4,FALSE)</f>
        <v>1</v>
      </c>
      <c r="AR967" s="55"/>
      <c r="AS967" s="55"/>
      <c r="AT967" s="55"/>
      <c r="AU967" s="93">
        <f t="shared" si="79"/>
        <v>56</v>
      </c>
      <c r="AV967" s="94" t="s">
        <v>136</v>
      </c>
      <c r="AW967" s="55">
        <v>4</v>
      </c>
      <c r="AX967" s="93" t="s">
        <v>108</v>
      </c>
      <c r="AY967" s="72"/>
      <c r="AZ967" s="72"/>
      <c r="BA967" s="95" t="s">
        <v>93</v>
      </c>
      <c r="BB967" s="70" t="s">
        <v>189</v>
      </c>
      <c r="BC967" s="70" t="s">
        <v>93</v>
      </c>
      <c r="BD967" s="70" t="s">
        <v>282</v>
      </c>
      <c r="BE967" s="70"/>
      <c r="BF967" s="70"/>
      <c r="BG967" s="70"/>
      <c r="BH967" s="70"/>
      <c r="BI967" s="70"/>
      <c r="BJ967" s="70"/>
      <c r="BK967" s="72" t="s">
        <v>332</v>
      </c>
      <c r="BL967" s="72" t="s">
        <v>539</v>
      </c>
      <c r="BM967" s="49">
        <v>37</v>
      </c>
      <c r="BN967" s="60"/>
      <c r="BO967" s="61">
        <v>49</v>
      </c>
      <c r="BP967" s="61"/>
      <c r="BQ967" s="79"/>
      <c r="BR967" s="62"/>
      <c r="BS967" s="74"/>
      <c r="BT967" s="72" t="s">
        <v>333</v>
      </c>
      <c r="BV967" s="38"/>
    </row>
    <row r="968" spans="1:74" ht="22.5" customHeight="1">
      <c r="A968" s="46">
        <v>20</v>
      </c>
      <c r="B968" s="46">
        <v>1067</v>
      </c>
      <c r="C968" s="68" t="s">
        <v>1074</v>
      </c>
      <c r="D968" s="49">
        <v>3</v>
      </c>
      <c r="E968" s="49" t="str">
        <f t="shared" si="75"/>
        <v>1363FREN1611</v>
      </c>
      <c r="F968" s="104" t="s">
        <v>596</v>
      </c>
      <c r="G968" s="85" t="s">
        <v>1067</v>
      </c>
      <c r="H968" s="77" t="s">
        <v>111</v>
      </c>
      <c r="I968" s="69" t="s">
        <v>563</v>
      </c>
      <c r="J968" s="53"/>
      <c r="K968" s="53"/>
      <c r="L968" s="46"/>
      <c r="M968" s="69"/>
      <c r="N968" s="46"/>
      <c r="O968" s="46">
        <v>1</v>
      </c>
      <c r="P968" s="92"/>
      <c r="Q968" s="92"/>
      <c r="R968" s="69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>
        <v>1</v>
      </c>
      <c r="AD968" s="70"/>
      <c r="AE968" s="69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8">
        <v>56</v>
      </c>
      <c r="AQ968" s="55">
        <f>VLOOKUP(E968,'[1]LopHocPhan'!C$2:F$1412,4,FALSE)</f>
        <v>0</v>
      </c>
      <c r="AR968" s="55"/>
      <c r="AS968" s="55"/>
      <c r="AT968" s="55"/>
      <c r="AU968" s="93">
        <f t="shared" si="79"/>
        <v>56</v>
      </c>
      <c r="AV968" s="94" t="s">
        <v>175</v>
      </c>
      <c r="AW968" s="55">
        <v>2</v>
      </c>
      <c r="AX968" s="93" t="s">
        <v>99</v>
      </c>
      <c r="AY968" s="72"/>
      <c r="AZ968" s="72"/>
      <c r="BA968" s="70"/>
      <c r="BB968" s="70"/>
      <c r="BC968" s="95" t="s">
        <v>71</v>
      </c>
      <c r="BD968" s="70" t="s">
        <v>522</v>
      </c>
      <c r="BE968" s="70"/>
      <c r="BF968" s="70"/>
      <c r="BG968" s="70"/>
      <c r="BH968" s="70"/>
      <c r="BI968" s="70" t="s">
        <v>71</v>
      </c>
      <c r="BJ968" s="70" t="s">
        <v>415</v>
      </c>
      <c r="BK968" s="72" t="s">
        <v>332</v>
      </c>
      <c r="BL968" s="72" t="s">
        <v>539</v>
      </c>
      <c r="BM968" s="49">
        <v>37</v>
      </c>
      <c r="BN968" s="60"/>
      <c r="BO968" s="61">
        <v>49</v>
      </c>
      <c r="BP968" s="61"/>
      <c r="BQ968" s="79"/>
      <c r="BR968" s="62"/>
      <c r="BS968" s="74"/>
      <c r="BT968" s="72" t="s">
        <v>333</v>
      </c>
      <c r="BV968" s="38"/>
    </row>
    <row r="969" spans="1:74" ht="22.5" customHeight="1">
      <c r="A969" s="46">
        <v>21</v>
      </c>
      <c r="B969" s="46">
        <v>1068</v>
      </c>
      <c r="C969" s="68" t="s">
        <v>1074</v>
      </c>
      <c r="D969" s="49">
        <v>3</v>
      </c>
      <c r="E969" s="49" t="str">
        <f t="shared" si="75"/>
        <v>1364FREN1611</v>
      </c>
      <c r="F969" s="104" t="s">
        <v>597</v>
      </c>
      <c r="G969" s="85" t="s">
        <v>1067</v>
      </c>
      <c r="H969" s="77" t="s">
        <v>111</v>
      </c>
      <c r="I969" s="69" t="s">
        <v>563</v>
      </c>
      <c r="J969" s="53"/>
      <c r="K969" s="53"/>
      <c r="L969" s="46"/>
      <c r="M969" s="69"/>
      <c r="N969" s="46"/>
      <c r="O969" s="46">
        <v>1</v>
      </c>
      <c r="P969" s="92"/>
      <c r="Q969" s="92"/>
      <c r="R969" s="69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>
        <v>1</v>
      </c>
      <c r="AD969" s="70"/>
      <c r="AE969" s="69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8">
        <v>56</v>
      </c>
      <c r="AQ969" s="55">
        <f>VLOOKUP(E969,'[1]LopHocPhan'!C$2:F$1412,4,FALSE)</f>
        <v>1</v>
      </c>
      <c r="AR969" s="55"/>
      <c r="AS969" s="55"/>
      <c r="AT969" s="55"/>
      <c r="AU969" s="93">
        <f t="shared" si="79"/>
        <v>56</v>
      </c>
      <c r="AV969" s="94" t="s">
        <v>175</v>
      </c>
      <c r="AW969" s="55">
        <v>2</v>
      </c>
      <c r="AX969" s="93" t="s">
        <v>104</v>
      </c>
      <c r="AY969" s="72"/>
      <c r="AZ969" s="72"/>
      <c r="BA969" s="70"/>
      <c r="BB969" s="70"/>
      <c r="BC969" s="95" t="s">
        <v>71</v>
      </c>
      <c r="BD969" s="70" t="s">
        <v>415</v>
      </c>
      <c r="BE969" s="70" t="s">
        <v>93</v>
      </c>
      <c r="BF969" s="70" t="s">
        <v>189</v>
      </c>
      <c r="BG969" s="70"/>
      <c r="BH969" s="70"/>
      <c r="BI969" s="80"/>
      <c r="BJ969" s="50"/>
      <c r="BK969" s="72" t="s">
        <v>332</v>
      </c>
      <c r="BL969" s="72" t="s">
        <v>539</v>
      </c>
      <c r="BM969" s="49">
        <v>37</v>
      </c>
      <c r="BN969" s="60"/>
      <c r="BO969" s="61">
        <v>49</v>
      </c>
      <c r="BP969" s="61"/>
      <c r="BQ969" s="79"/>
      <c r="BR969" s="62"/>
      <c r="BS969" s="74"/>
      <c r="BT969" s="72" t="s">
        <v>333</v>
      </c>
      <c r="BV969" s="38"/>
    </row>
    <row r="970" spans="1:74" ht="22.5" customHeight="1">
      <c r="A970" s="46">
        <v>22</v>
      </c>
      <c r="B970" s="46">
        <v>1069</v>
      </c>
      <c r="C970" s="68" t="s">
        <v>1074</v>
      </c>
      <c r="D970" s="49">
        <v>3</v>
      </c>
      <c r="E970" s="49" t="str">
        <f aca="true" t="shared" si="80" ref="E970:E1033">F970&amp;G970</f>
        <v>1365FREN1611</v>
      </c>
      <c r="F970" s="104" t="s">
        <v>598</v>
      </c>
      <c r="G970" s="85" t="s">
        <v>1067</v>
      </c>
      <c r="H970" s="77" t="s">
        <v>111</v>
      </c>
      <c r="I970" s="69" t="s">
        <v>563</v>
      </c>
      <c r="J970" s="53"/>
      <c r="K970" s="53"/>
      <c r="L970" s="46"/>
      <c r="M970" s="69"/>
      <c r="N970" s="46"/>
      <c r="O970" s="46">
        <v>1</v>
      </c>
      <c r="P970" s="92"/>
      <c r="Q970" s="92"/>
      <c r="R970" s="69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>
        <v>1</v>
      </c>
      <c r="AD970" s="70"/>
      <c r="AE970" s="69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8">
        <v>56</v>
      </c>
      <c r="AQ970" s="55">
        <f>VLOOKUP(E970,'[1]LopHocPhan'!C$2:F$1412,4,FALSE)</f>
        <v>0</v>
      </c>
      <c r="AR970" s="55"/>
      <c r="AS970" s="55"/>
      <c r="AT970" s="55"/>
      <c r="AU970" s="93">
        <f t="shared" si="79"/>
        <v>56</v>
      </c>
      <c r="AV970" s="94" t="s">
        <v>175</v>
      </c>
      <c r="AW970" s="55">
        <v>2</v>
      </c>
      <c r="AX970" s="93" t="s">
        <v>108</v>
      </c>
      <c r="AY970" s="72"/>
      <c r="AZ970" s="72"/>
      <c r="BA970" s="70"/>
      <c r="BB970" s="70"/>
      <c r="BC970" s="95" t="s">
        <v>71</v>
      </c>
      <c r="BD970" s="70" t="s">
        <v>460</v>
      </c>
      <c r="BE970" s="70" t="s">
        <v>93</v>
      </c>
      <c r="BF970" s="70" t="s">
        <v>190</v>
      </c>
      <c r="BG970" s="70"/>
      <c r="BH970" s="70"/>
      <c r="BI970" s="70"/>
      <c r="BJ970" s="70"/>
      <c r="BK970" s="72" t="s">
        <v>332</v>
      </c>
      <c r="BL970" s="72" t="s">
        <v>539</v>
      </c>
      <c r="BM970" s="49">
        <v>37</v>
      </c>
      <c r="BN970" s="60"/>
      <c r="BO970" s="61">
        <v>49</v>
      </c>
      <c r="BP970" s="61"/>
      <c r="BQ970" s="79"/>
      <c r="BR970" s="62"/>
      <c r="BS970" s="74"/>
      <c r="BT970" s="72" t="s">
        <v>333</v>
      </c>
      <c r="BV970" s="38"/>
    </row>
    <row r="971" spans="1:74" ht="22.5" customHeight="1">
      <c r="A971" s="46">
        <v>23</v>
      </c>
      <c r="B971" s="46">
        <v>1076</v>
      </c>
      <c r="C971" s="68" t="s">
        <v>1074</v>
      </c>
      <c r="D971" s="49">
        <v>3</v>
      </c>
      <c r="E971" s="49" t="str">
        <f t="shared" si="80"/>
        <v>1366FREN1611</v>
      </c>
      <c r="F971" s="104" t="s">
        <v>600</v>
      </c>
      <c r="G971" s="85" t="s">
        <v>1067</v>
      </c>
      <c r="H971" s="77" t="s">
        <v>111</v>
      </c>
      <c r="I971" s="69" t="s">
        <v>325</v>
      </c>
      <c r="J971" s="53"/>
      <c r="K971" s="53"/>
      <c r="L971" s="46"/>
      <c r="M971" s="69"/>
      <c r="N971" s="46"/>
      <c r="O971" s="46">
        <v>1</v>
      </c>
      <c r="P971" s="92"/>
      <c r="Q971" s="92"/>
      <c r="R971" s="6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70">
        <v>1</v>
      </c>
      <c r="AE971" s="109"/>
      <c r="AF971" s="109"/>
      <c r="AG971" s="109"/>
      <c r="AH971" s="70"/>
      <c r="AI971" s="70"/>
      <c r="AJ971" s="70"/>
      <c r="AK971" s="70"/>
      <c r="AL971" s="70"/>
      <c r="AM971" s="70"/>
      <c r="AN971" s="70"/>
      <c r="AO971" s="70"/>
      <c r="AP971" s="78">
        <v>55</v>
      </c>
      <c r="AQ971" s="55">
        <f>VLOOKUP(E971,'[1]LopHocPhan'!C$2:F$1412,4,FALSE)</f>
        <v>0</v>
      </c>
      <c r="AR971" s="55"/>
      <c r="AS971" s="55"/>
      <c r="AT971" s="55"/>
      <c r="AU971" s="93">
        <f t="shared" si="79"/>
        <v>55</v>
      </c>
      <c r="AV971" s="94" t="s">
        <v>129</v>
      </c>
      <c r="AW971" s="55">
        <v>4</v>
      </c>
      <c r="AX971" s="93" t="s">
        <v>250</v>
      </c>
      <c r="AY971" s="112"/>
      <c r="AZ971" s="72"/>
      <c r="BA971" s="109"/>
      <c r="BB971" s="55"/>
      <c r="BC971" s="109"/>
      <c r="BD971" s="55"/>
      <c r="BE971" s="109" t="s">
        <v>71</v>
      </c>
      <c r="BF971" s="55" t="s">
        <v>421</v>
      </c>
      <c r="BG971" s="109"/>
      <c r="BH971" s="55"/>
      <c r="BI971" s="95" t="s">
        <v>93</v>
      </c>
      <c r="BJ971" s="55" t="s">
        <v>421</v>
      </c>
      <c r="BK971" s="72" t="s">
        <v>332</v>
      </c>
      <c r="BL971" s="112" t="s">
        <v>562</v>
      </c>
      <c r="BM971" s="49">
        <v>37</v>
      </c>
      <c r="BN971" s="60"/>
      <c r="BO971" s="61">
        <v>49</v>
      </c>
      <c r="BP971" s="61"/>
      <c r="BQ971" s="79"/>
      <c r="BR971" s="62"/>
      <c r="BS971" s="74"/>
      <c r="BT971" s="72" t="s">
        <v>333</v>
      </c>
      <c r="BV971" s="38"/>
    </row>
    <row r="972" spans="1:74" ht="22.5" customHeight="1">
      <c r="A972" s="46">
        <v>24</v>
      </c>
      <c r="B972" s="46">
        <v>1077</v>
      </c>
      <c r="C972" s="68" t="s">
        <v>1074</v>
      </c>
      <c r="D972" s="49">
        <v>3</v>
      </c>
      <c r="E972" s="49" t="str">
        <f t="shared" si="80"/>
        <v>1367FREN1611</v>
      </c>
      <c r="F972" s="104" t="s">
        <v>786</v>
      </c>
      <c r="G972" s="85" t="s">
        <v>1067</v>
      </c>
      <c r="H972" s="77" t="s">
        <v>111</v>
      </c>
      <c r="I972" s="69" t="s">
        <v>325</v>
      </c>
      <c r="J972" s="53"/>
      <c r="K972" s="53"/>
      <c r="L972" s="46"/>
      <c r="M972" s="69"/>
      <c r="N972" s="46"/>
      <c r="O972" s="46">
        <v>1</v>
      </c>
      <c r="P972" s="92"/>
      <c r="Q972" s="92"/>
      <c r="R972" s="6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70">
        <v>1</v>
      </c>
      <c r="AE972" s="109"/>
      <c r="AF972" s="109"/>
      <c r="AG972" s="109"/>
      <c r="AH972" s="70"/>
      <c r="AI972" s="70"/>
      <c r="AJ972" s="70"/>
      <c r="AK972" s="70"/>
      <c r="AL972" s="70"/>
      <c r="AM972" s="70"/>
      <c r="AN972" s="70"/>
      <c r="AO972" s="70"/>
      <c r="AP972" s="78">
        <v>55</v>
      </c>
      <c r="AQ972" s="55">
        <f>VLOOKUP(E972,'[1]LopHocPhan'!C$2:F$1412,4,FALSE)</f>
        <v>0</v>
      </c>
      <c r="AR972" s="55"/>
      <c r="AS972" s="55"/>
      <c r="AT972" s="55"/>
      <c r="AU972" s="93">
        <f t="shared" si="79"/>
        <v>55</v>
      </c>
      <c r="AV972" s="94" t="s">
        <v>129</v>
      </c>
      <c r="AW972" s="55">
        <v>4</v>
      </c>
      <c r="AX972" s="93" t="s">
        <v>186</v>
      </c>
      <c r="AY972" s="112"/>
      <c r="AZ972" s="72"/>
      <c r="BA972" s="70"/>
      <c r="BB972" s="70"/>
      <c r="BC972" s="70"/>
      <c r="BD972" s="70"/>
      <c r="BE972" s="109" t="s">
        <v>71</v>
      </c>
      <c r="BF972" s="55" t="s">
        <v>298</v>
      </c>
      <c r="BG972" s="109"/>
      <c r="BH972" s="55"/>
      <c r="BI972" s="95" t="s">
        <v>93</v>
      </c>
      <c r="BJ972" s="55" t="s">
        <v>298</v>
      </c>
      <c r="BK972" s="72" t="s">
        <v>332</v>
      </c>
      <c r="BL972" s="112" t="s">
        <v>562</v>
      </c>
      <c r="BM972" s="49">
        <v>37</v>
      </c>
      <c r="BN972" s="60"/>
      <c r="BO972" s="61">
        <v>49</v>
      </c>
      <c r="BP972" s="61"/>
      <c r="BQ972" s="79"/>
      <c r="BR972" s="62"/>
      <c r="BS972" s="74"/>
      <c r="BT972" s="72" t="s">
        <v>333</v>
      </c>
      <c r="BV972" s="38"/>
    </row>
    <row r="973" spans="1:74" ht="22.5" customHeight="1">
      <c r="A973" s="46">
        <v>25</v>
      </c>
      <c r="B973" s="46">
        <v>1078</v>
      </c>
      <c r="C973" s="68" t="s">
        <v>1074</v>
      </c>
      <c r="D973" s="49">
        <v>3</v>
      </c>
      <c r="E973" s="49" t="str">
        <f t="shared" si="80"/>
        <v>1368FREN1611</v>
      </c>
      <c r="F973" s="104" t="s">
        <v>986</v>
      </c>
      <c r="G973" s="85" t="s">
        <v>1067</v>
      </c>
      <c r="H973" s="77" t="s">
        <v>111</v>
      </c>
      <c r="I973" s="69" t="s">
        <v>325</v>
      </c>
      <c r="J973" s="53"/>
      <c r="K973" s="53"/>
      <c r="L973" s="46"/>
      <c r="M973" s="69"/>
      <c r="N973" s="46"/>
      <c r="O973" s="46">
        <v>1</v>
      </c>
      <c r="P973" s="92"/>
      <c r="Q973" s="92"/>
      <c r="R973" s="6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70">
        <v>1</v>
      </c>
      <c r="AE973" s="109"/>
      <c r="AF973" s="109"/>
      <c r="AG973" s="109"/>
      <c r="AH973" s="70"/>
      <c r="AI973" s="70"/>
      <c r="AJ973" s="70"/>
      <c r="AK973" s="70"/>
      <c r="AL973" s="70"/>
      <c r="AM973" s="70"/>
      <c r="AN973" s="70"/>
      <c r="AO973" s="70"/>
      <c r="AP973" s="78">
        <v>55</v>
      </c>
      <c r="AQ973" s="55">
        <f>VLOOKUP(E973,'[1]LopHocPhan'!C$2:F$1412,4,FALSE)</f>
        <v>0</v>
      </c>
      <c r="AR973" s="55"/>
      <c r="AS973" s="55"/>
      <c r="AT973" s="55"/>
      <c r="AU973" s="93">
        <f t="shared" si="79"/>
        <v>55</v>
      </c>
      <c r="AV973" s="94" t="s">
        <v>129</v>
      </c>
      <c r="AW973" s="55">
        <v>4</v>
      </c>
      <c r="AX973" s="93" t="s">
        <v>124</v>
      </c>
      <c r="AY973" s="112"/>
      <c r="AZ973" s="72"/>
      <c r="BA973" s="70"/>
      <c r="BB973" s="70"/>
      <c r="BC973" s="70"/>
      <c r="BD973" s="70"/>
      <c r="BE973" s="109" t="s">
        <v>71</v>
      </c>
      <c r="BF973" s="55" t="s">
        <v>299</v>
      </c>
      <c r="BG973" s="109"/>
      <c r="BH973" s="55"/>
      <c r="BI973" s="95" t="s">
        <v>93</v>
      </c>
      <c r="BJ973" s="55" t="s">
        <v>299</v>
      </c>
      <c r="BK973" s="72" t="s">
        <v>332</v>
      </c>
      <c r="BL973" s="112" t="s">
        <v>562</v>
      </c>
      <c r="BM973" s="49">
        <v>37</v>
      </c>
      <c r="BN973" s="60"/>
      <c r="BO973" s="61">
        <v>49</v>
      </c>
      <c r="BP973" s="61"/>
      <c r="BQ973" s="79"/>
      <c r="BR973" s="62"/>
      <c r="BS973" s="74"/>
      <c r="BT973" s="72" t="s">
        <v>333</v>
      </c>
      <c r="BV973" s="38"/>
    </row>
    <row r="974" spans="1:74" ht="22.5" customHeight="1">
      <c r="A974" s="46">
        <v>26</v>
      </c>
      <c r="B974" s="46">
        <v>1079</v>
      </c>
      <c r="C974" s="68" t="s">
        <v>1074</v>
      </c>
      <c r="D974" s="49">
        <v>3</v>
      </c>
      <c r="E974" s="49" t="str">
        <f t="shared" si="80"/>
        <v>1369FREN1611</v>
      </c>
      <c r="F974" s="104" t="s">
        <v>987</v>
      </c>
      <c r="G974" s="85" t="s">
        <v>1067</v>
      </c>
      <c r="H974" s="77" t="s">
        <v>111</v>
      </c>
      <c r="I974" s="69" t="s">
        <v>325</v>
      </c>
      <c r="J974" s="53"/>
      <c r="K974" s="53"/>
      <c r="L974" s="46"/>
      <c r="M974" s="69"/>
      <c r="N974" s="46"/>
      <c r="O974" s="46">
        <v>1</v>
      </c>
      <c r="P974" s="92"/>
      <c r="Q974" s="92"/>
      <c r="R974" s="6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70">
        <v>1</v>
      </c>
      <c r="AE974" s="109"/>
      <c r="AF974" s="109"/>
      <c r="AG974" s="109"/>
      <c r="AH974" s="70"/>
      <c r="AI974" s="70"/>
      <c r="AJ974" s="70"/>
      <c r="AK974" s="70"/>
      <c r="AL974" s="70"/>
      <c r="AM974" s="70"/>
      <c r="AN974" s="70"/>
      <c r="AO974" s="70"/>
      <c r="AP974" s="78">
        <v>55</v>
      </c>
      <c r="AQ974" s="55">
        <f>VLOOKUP(E974,'[1]LopHocPhan'!C$2:F$1412,4,FALSE)</f>
        <v>3</v>
      </c>
      <c r="AR974" s="55"/>
      <c r="AS974" s="55"/>
      <c r="AT974" s="55"/>
      <c r="AU974" s="93">
        <f t="shared" si="79"/>
        <v>55</v>
      </c>
      <c r="AV974" s="94" t="s">
        <v>175</v>
      </c>
      <c r="AW974" s="55">
        <v>4</v>
      </c>
      <c r="AX974" s="93" t="s">
        <v>116</v>
      </c>
      <c r="AY974" s="112"/>
      <c r="AZ974" s="72"/>
      <c r="BA974" s="70" t="s">
        <v>93</v>
      </c>
      <c r="BB974" s="70" t="s">
        <v>190</v>
      </c>
      <c r="BC974" s="95" t="s">
        <v>93</v>
      </c>
      <c r="BD974" s="70" t="s">
        <v>120</v>
      </c>
      <c r="BE974" s="70"/>
      <c r="BF974" s="70"/>
      <c r="BG974" s="70"/>
      <c r="BH974" s="70"/>
      <c r="BI974" s="70"/>
      <c r="BJ974" s="70"/>
      <c r="BK974" s="72" t="s">
        <v>332</v>
      </c>
      <c r="BL974" s="112" t="s">
        <v>539</v>
      </c>
      <c r="BM974" s="49">
        <v>37</v>
      </c>
      <c r="BN974" s="60"/>
      <c r="BO974" s="61">
        <v>49</v>
      </c>
      <c r="BP974" s="61"/>
      <c r="BQ974" s="79"/>
      <c r="BR974" s="62"/>
      <c r="BS974" s="74"/>
      <c r="BT974" s="72" t="s">
        <v>333</v>
      </c>
      <c r="BV974" s="38"/>
    </row>
    <row r="975" spans="1:74" ht="22.5" customHeight="1">
      <c r="A975" s="46">
        <v>27</v>
      </c>
      <c r="B975" s="46">
        <v>1080</v>
      </c>
      <c r="C975" s="68" t="s">
        <v>1074</v>
      </c>
      <c r="D975" s="49">
        <v>3</v>
      </c>
      <c r="E975" s="49" t="str">
        <f t="shared" si="80"/>
        <v>1370FREN1611</v>
      </c>
      <c r="F975" s="104" t="s">
        <v>989</v>
      </c>
      <c r="G975" s="85" t="s">
        <v>1067</v>
      </c>
      <c r="H975" s="77" t="s">
        <v>111</v>
      </c>
      <c r="I975" s="69" t="s">
        <v>325</v>
      </c>
      <c r="J975" s="53"/>
      <c r="K975" s="53"/>
      <c r="L975" s="46"/>
      <c r="M975" s="69"/>
      <c r="N975" s="46"/>
      <c r="O975" s="46">
        <v>1</v>
      </c>
      <c r="P975" s="92"/>
      <c r="Q975" s="92"/>
      <c r="R975" s="6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70">
        <v>1</v>
      </c>
      <c r="AE975" s="109"/>
      <c r="AF975" s="109"/>
      <c r="AG975" s="109"/>
      <c r="AH975" s="70"/>
      <c r="AI975" s="70"/>
      <c r="AJ975" s="70"/>
      <c r="AK975" s="70"/>
      <c r="AL975" s="70"/>
      <c r="AM975" s="70"/>
      <c r="AN975" s="70"/>
      <c r="AO975" s="70"/>
      <c r="AP975" s="78">
        <v>55</v>
      </c>
      <c r="AQ975" s="55">
        <f>VLOOKUP(E975,'[1]LopHocPhan'!C$2:F$1412,4,FALSE)</f>
        <v>0</v>
      </c>
      <c r="AR975" s="55"/>
      <c r="AS975" s="55"/>
      <c r="AT975" s="55"/>
      <c r="AU975" s="93">
        <f t="shared" si="79"/>
        <v>55</v>
      </c>
      <c r="AV975" s="94" t="s">
        <v>175</v>
      </c>
      <c r="AW975" s="55">
        <v>4</v>
      </c>
      <c r="AX975" s="93" t="s">
        <v>287</v>
      </c>
      <c r="AY975" s="112"/>
      <c r="AZ975" s="72"/>
      <c r="BA975" s="70" t="s">
        <v>93</v>
      </c>
      <c r="BB975" s="70" t="s">
        <v>282</v>
      </c>
      <c r="BC975" s="95" t="s">
        <v>93</v>
      </c>
      <c r="BD975" s="70" t="s">
        <v>427</v>
      </c>
      <c r="BE975" s="70"/>
      <c r="BF975" s="70"/>
      <c r="BG975" s="70"/>
      <c r="BH975" s="70"/>
      <c r="BI975" s="70"/>
      <c r="BJ975" s="70"/>
      <c r="BK975" s="72" t="s">
        <v>332</v>
      </c>
      <c r="BL975" s="112" t="s">
        <v>539</v>
      </c>
      <c r="BM975" s="49">
        <v>37</v>
      </c>
      <c r="BN975" s="60"/>
      <c r="BO975" s="61">
        <v>49</v>
      </c>
      <c r="BP975" s="61"/>
      <c r="BQ975" s="79"/>
      <c r="BR975" s="62"/>
      <c r="BS975" s="74"/>
      <c r="BT975" s="72" t="s">
        <v>333</v>
      </c>
      <c r="BV975" s="38"/>
    </row>
    <row r="976" spans="1:74" ht="22.5" customHeight="1">
      <c r="A976" s="46">
        <v>28</v>
      </c>
      <c r="B976" s="46">
        <v>1096</v>
      </c>
      <c r="C976" s="68" t="s">
        <v>1074</v>
      </c>
      <c r="D976" s="49">
        <v>3</v>
      </c>
      <c r="E976" s="49" t="str">
        <f t="shared" si="80"/>
        <v>1371FREN1611</v>
      </c>
      <c r="F976" s="104" t="s">
        <v>991</v>
      </c>
      <c r="G976" s="85" t="s">
        <v>1067</v>
      </c>
      <c r="H976" s="77" t="s">
        <v>111</v>
      </c>
      <c r="I976" s="69" t="s">
        <v>564</v>
      </c>
      <c r="J976" s="53"/>
      <c r="K976" s="53"/>
      <c r="L976" s="46"/>
      <c r="M976" s="69"/>
      <c r="N976" s="46"/>
      <c r="O976" s="46">
        <v>1</v>
      </c>
      <c r="P976" s="92"/>
      <c r="Q976" s="92"/>
      <c r="R976" s="69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69">
        <v>1</v>
      </c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8">
        <v>56</v>
      </c>
      <c r="AQ976" s="55">
        <f>VLOOKUP(E976,'[1]LopHocPhan'!C$2:F$1412,4,FALSE)</f>
        <v>0</v>
      </c>
      <c r="AR976" s="55"/>
      <c r="AS976" s="55"/>
      <c r="AT976" s="55"/>
      <c r="AU976" s="93">
        <f t="shared" si="79"/>
        <v>56</v>
      </c>
      <c r="AV976" s="94" t="s">
        <v>166</v>
      </c>
      <c r="AW976" s="55">
        <v>2</v>
      </c>
      <c r="AX976" s="93" t="s">
        <v>99</v>
      </c>
      <c r="AY976" s="72"/>
      <c r="AZ976" s="72"/>
      <c r="BA976" s="70" t="s">
        <v>71</v>
      </c>
      <c r="BB976" s="70" t="s">
        <v>465</v>
      </c>
      <c r="BC976" s="70"/>
      <c r="BD976" s="70"/>
      <c r="BE976" s="70"/>
      <c r="BF976" s="70"/>
      <c r="BG976" s="95" t="s">
        <v>71</v>
      </c>
      <c r="BH976" s="70" t="s">
        <v>298</v>
      </c>
      <c r="BI976" s="70"/>
      <c r="BJ976" s="70"/>
      <c r="BK976" s="72" t="s">
        <v>332</v>
      </c>
      <c r="BL976" s="72" t="s">
        <v>539</v>
      </c>
      <c r="BM976" s="49">
        <v>37</v>
      </c>
      <c r="BN976" s="60"/>
      <c r="BO976" s="61">
        <v>49</v>
      </c>
      <c r="BP976" s="61"/>
      <c r="BQ976" s="79"/>
      <c r="BR976" s="62"/>
      <c r="BS976" s="74"/>
      <c r="BT976" s="72" t="s">
        <v>333</v>
      </c>
      <c r="BV976" s="38"/>
    </row>
    <row r="977" spans="1:74" ht="22.5" customHeight="1">
      <c r="A977" s="46">
        <v>29</v>
      </c>
      <c r="B977" s="46">
        <v>1097</v>
      </c>
      <c r="C977" s="68" t="s">
        <v>1074</v>
      </c>
      <c r="D977" s="49">
        <v>3</v>
      </c>
      <c r="E977" s="49" t="str">
        <f t="shared" si="80"/>
        <v>1372FREN1611</v>
      </c>
      <c r="F977" s="104" t="s">
        <v>992</v>
      </c>
      <c r="G977" s="85" t="s">
        <v>1067</v>
      </c>
      <c r="H977" s="77" t="s">
        <v>111</v>
      </c>
      <c r="I977" s="69" t="s">
        <v>564</v>
      </c>
      <c r="J977" s="53"/>
      <c r="K977" s="53"/>
      <c r="L977" s="46"/>
      <c r="M977" s="69"/>
      <c r="N977" s="46"/>
      <c r="O977" s="46">
        <v>1</v>
      </c>
      <c r="P977" s="92"/>
      <c r="Q977" s="92"/>
      <c r="R977" s="69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69">
        <v>1</v>
      </c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8">
        <v>56</v>
      </c>
      <c r="AQ977" s="55">
        <f>VLOOKUP(E977,'[1]LopHocPhan'!C$2:F$1412,4,FALSE)</f>
        <v>0</v>
      </c>
      <c r="AR977" s="55"/>
      <c r="AS977" s="55"/>
      <c r="AT977" s="55"/>
      <c r="AU977" s="93">
        <f t="shared" si="79"/>
        <v>56</v>
      </c>
      <c r="AV977" s="94" t="s">
        <v>166</v>
      </c>
      <c r="AW977" s="55">
        <v>2</v>
      </c>
      <c r="AX977" s="93" t="s">
        <v>104</v>
      </c>
      <c r="AY977" s="72"/>
      <c r="AZ977" s="72"/>
      <c r="BA977" s="70" t="s">
        <v>71</v>
      </c>
      <c r="BB977" s="70" t="s">
        <v>189</v>
      </c>
      <c r="BC977" s="70"/>
      <c r="BD977" s="70"/>
      <c r="BE977" s="70"/>
      <c r="BF977" s="70"/>
      <c r="BG977" s="95" t="s">
        <v>71</v>
      </c>
      <c r="BH977" s="70" t="s">
        <v>299</v>
      </c>
      <c r="BI977" s="70"/>
      <c r="BJ977" s="70"/>
      <c r="BK977" s="72" t="s">
        <v>332</v>
      </c>
      <c r="BL977" s="72" t="s">
        <v>539</v>
      </c>
      <c r="BM977" s="49">
        <v>37</v>
      </c>
      <c r="BN977" s="60"/>
      <c r="BO977" s="61">
        <v>49</v>
      </c>
      <c r="BP977" s="61"/>
      <c r="BQ977" s="79"/>
      <c r="BR977" s="62"/>
      <c r="BS977" s="74"/>
      <c r="BT977" s="72" t="s">
        <v>333</v>
      </c>
      <c r="BV977" s="38"/>
    </row>
    <row r="978" spans="1:74" ht="22.5" customHeight="1">
      <c r="A978" s="46">
        <v>30</v>
      </c>
      <c r="B978" s="46">
        <v>1098</v>
      </c>
      <c r="C978" s="68" t="s">
        <v>1074</v>
      </c>
      <c r="D978" s="49">
        <v>3</v>
      </c>
      <c r="E978" s="49" t="str">
        <f t="shared" si="80"/>
        <v>1373FREN1611</v>
      </c>
      <c r="F978" s="104" t="s">
        <v>993</v>
      </c>
      <c r="G978" s="85" t="s">
        <v>1067</v>
      </c>
      <c r="H978" s="77" t="s">
        <v>111</v>
      </c>
      <c r="I978" s="69" t="s">
        <v>564</v>
      </c>
      <c r="J978" s="53"/>
      <c r="K978" s="53"/>
      <c r="L978" s="46"/>
      <c r="M978" s="69"/>
      <c r="N978" s="46"/>
      <c r="O978" s="46">
        <v>1</v>
      </c>
      <c r="P978" s="92"/>
      <c r="Q978" s="92"/>
      <c r="R978" s="69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69">
        <v>1</v>
      </c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8">
        <v>56</v>
      </c>
      <c r="AQ978" s="55">
        <f>VLOOKUP(E978,'[1]LopHocPhan'!C$2:F$1412,4,FALSE)</f>
        <v>0</v>
      </c>
      <c r="AR978" s="55"/>
      <c r="AS978" s="55"/>
      <c r="AT978" s="55"/>
      <c r="AU978" s="93">
        <f t="shared" si="79"/>
        <v>56</v>
      </c>
      <c r="AV978" s="94" t="s">
        <v>166</v>
      </c>
      <c r="AW978" s="55">
        <v>2</v>
      </c>
      <c r="AX978" s="93" t="s">
        <v>108</v>
      </c>
      <c r="AY978" s="72"/>
      <c r="AZ978" s="72"/>
      <c r="BA978" s="70" t="s">
        <v>71</v>
      </c>
      <c r="BB978" s="70" t="s">
        <v>190</v>
      </c>
      <c r="BC978" s="70"/>
      <c r="BD978" s="70"/>
      <c r="BE978" s="70"/>
      <c r="BF978" s="70"/>
      <c r="BG978" s="95" t="s">
        <v>71</v>
      </c>
      <c r="BH978" s="70" t="s">
        <v>522</v>
      </c>
      <c r="BI978" s="70"/>
      <c r="BJ978" s="70"/>
      <c r="BK978" s="72" t="s">
        <v>332</v>
      </c>
      <c r="BL978" s="72" t="s">
        <v>539</v>
      </c>
      <c r="BM978" s="49">
        <v>37</v>
      </c>
      <c r="BN978" s="60"/>
      <c r="BO978" s="61">
        <v>49</v>
      </c>
      <c r="BP978" s="61"/>
      <c r="BQ978" s="79"/>
      <c r="BR978" s="62"/>
      <c r="BS978" s="74"/>
      <c r="BT978" s="72" t="s">
        <v>333</v>
      </c>
      <c r="BV978" s="38"/>
    </row>
    <row r="979" spans="1:74" ht="22.5" customHeight="1">
      <c r="A979" s="46">
        <v>31</v>
      </c>
      <c r="B979" s="46">
        <v>1099</v>
      </c>
      <c r="C979" s="68" t="s">
        <v>1074</v>
      </c>
      <c r="D979" s="49">
        <v>3</v>
      </c>
      <c r="E979" s="49" t="str">
        <f t="shared" si="80"/>
        <v>1374FREN1611</v>
      </c>
      <c r="F979" s="104" t="s">
        <v>995</v>
      </c>
      <c r="G979" s="85" t="s">
        <v>1067</v>
      </c>
      <c r="H979" s="77" t="s">
        <v>111</v>
      </c>
      <c r="I979" s="69" t="s">
        <v>564</v>
      </c>
      <c r="J979" s="53"/>
      <c r="K979" s="53"/>
      <c r="L979" s="46"/>
      <c r="M979" s="69"/>
      <c r="N979" s="46"/>
      <c r="O979" s="46">
        <v>1</v>
      </c>
      <c r="P979" s="92"/>
      <c r="Q979" s="92"/>
      <c r="R979" s="69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69">
        <v>1</v>
      </c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8">
        <v>56</v>
      </c>
      <c r="AQ979" s="55">
        <f>VLOOKUP(E979,'[1]LopHocPhan'!C$2:F$1412,4,FALSE)</f>
        <v>0</v>
      </c>
      <c r="AR979" s="55"/>
      <c r="AS979" s="55"/>
      <c r="AT979" s="55"/>
      <c r="AU979" s="93">
        <f t="shared" si="79"/>
        <v>56</v>
      </c>
      <c r="AV979" s="94" t="s">
        <v>166</v>
      </c>
      <c r="AW979" s="55">
        <v>4</v>
      </c>
      <c r="AX979" s="93" t="s">
        <v>86</v>
      </c>
      <c r="AY979" s="72"/>
      <c r="AZ979" s="72"/>
      <c r="BA979" s="70"/>
      <c r="BB979" s="70"/>
      <c r="BC979" s="70"/>
      <c r="BD979" s="70"/>
      <c r="BE979" s="70" t="s">
        <v>93</v>
      </c>
      <c r="BF979" s="70" t="s">
        <v>199</v>
      </c>
      <c r="BG979" s="95" t="s">
        <v>93</v>
      </c>
      <c r="BH979" s="70" t="s">
        <v>522</v>
      </c>
      <c r="BI979" s="70"/>
      <c r="BJ979" s="70"/>
      <c r="BK979" s="72" t="s">
        <v>332</v>
      </c>
      <c r="BL979" s="72" t="s">
        <v>539</v>
      </c>
      <c r="BM979" s="49">
        <v>37</v>
      </c>
      <c r="BN979" s="60" t="s">
        <v>327</v>
      </c>
      <c r="BO979" s="61">
        <v>49</v>
      </c>
      <c r="BP979" s="61"/>
      <c r="BQ979" s="79"/>
      <c r="BR979" s="62"/>
      <c r="BS979" s="74"/>
      <c r="BT979" s="72" t="s">
        <v>333</v>
      </c>
      <c r="BV979" s="38"/>
    </row>
    <row r="980" spans="1:74" ht="22.5" customHeight="1">
      <c r="A980" s="46">
        <v>32</v>
      </c>
      <c r="B980" s="46">
        <v>1100</v>
      </c>
      <c r="C980" s="68" t="s">
        <v>1074</v>
      </c>
      <c r="D980" s="49">
        <v>3</v>
      </c>
      <c r="E980" s="49" t="str">
        <f t="shared" si="80"/>
        <v>1375FREN1611</v>
      </c>
      <c r="F980" s="104" t="s">
        <v>996</v>
      </c>
      <c r="G980" s="85" t="s">
        <v>1067</v>
      </c>
      <c r="H980" s="77" t="s">
        <v>111</v>
      </c>
      <c r="I980" s="69" t="s">
        <v>564</v>
      </c>
      <c r="J980" s="53"/>
      <c r="K980" s="53"/>
      <c r="L980" s="46"/>
      <c r="M980" s="69"/>
      <c r="N980" s="46"/>
      <c r="O980" s="46">
        <v>1</v>
      </c>
      <c r="P980" s="92"/>
      <c r="Q980" s="92"/>
      <c r="R980" s="69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69">
        <v>1</v>
      </c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8">
        <v>56</v>
      </c>
      <c r="AQ980" s="55">
        <f>VLOOKUP(E980,'[1]LopHocPhan'!C$2:F$1412,4,FALSE)</f>
        <v>0</v>
      </c>
      <c r="AR980" s="55"/>
      <c r="AS980" s="55"/>
      <c r="AT980" s="55"/>
      <c r="AU980" s="93">
        <f t="shared" si="79"/>
        <v>56</v>
      </c>
      <c r="AV980" s="94" t="s">
        <v>166</v>
      </c>
      <c r="AW980" s="55">
        <v>4</v>
      </c>
      <c r="AX980" s="93" t="s">
        <v>94</v>
      </c>
      <c r="AY980" s="72"/>
      <c r="AZ980" s="72"/>
      <c r="BA980" s="70"/>
      <c r="BB980" s="70"/>
      <c r="BC980" s="70"/>
      <c r="BD980" s="70"/>
      <c r="BE980" s="70" t="s">
        <v>93</v>
      </c>
      <c r="BF980" s="70" t="s">
        <v>299</v>
      </c>
      <c r="BG980" s="95" t="s">
        <v>93</v>
      </c>
      <c r="BH980" s="70" t="s">
        <v>415</v>
      </c>
      <c r="BI980" s="70"/>
      <c r="BJ980" s="70"/>
      <c r="BK980" s="72" t="s">
        <v>332</v>
      </c>
      <c r="BL980" s="72" t="s">
        <v>539</v>
      </c>
      <c r="BM980" s="49">
        <v>37</v>
      </c>
      <c r="BN980" s="60"/>
      <c r="BO980" s="61">
        <v>49</v>
      </c>
      <c r="BP980" s="61"/>
      <c r="BQ980" s="79"/>
      <c r="BR980" s="62"/>
      <c r="BS980" s="74"/>
      <c r="BT980" s="72" t="s">
        <v>333</v>
      </c>
      <c r="BV980" s="38"/>
    </row>
    <row r="981" spans="1:74" ht="22.5" customHeight="1">
      <c r="A981" s="46">
        <v>1</v>
      </c>
      <c r="B981" s="46">
        <v>38</v>
      </c>
      <c r="C981" s="47" t="s">
        <v>1075</v>
      </c>
      <c r="D981" s="48">
        <v>2</v>
      </c>
      <c r="E981" s="49" t="str">
        <f t="shared" si="80"/>
        <v>1351CHSK2811</v>
      </c>
      <c r="F981" s="50">
        <v>1351</v>
      </c>
      <c r="G981" s="51" t="s">
        <v>1076</v>
      </c>
      <c r="H981" s="52" t="s">
        <v>66</v>
      </c>
      <c r="I981" s="53" t="s">
        <v>1077</v>
      </c>
      <c r="J981" s="53"/>
      <c r="K981" s="53"/>
      <c r="L981" s="46">
        <v>1</v>
      </c>
      <c r="M981" s="46"/>
      <c r="N981" s="46"/>
      <c r="O981" s="46"/>
      <c r="P981" s="46"/>
      <c r="Q981" s="46"/>
      <c r="R981" s="46"/>
      <c r="S981" s="46">
        <v>1</v>
      </c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53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54">
        <v>60</v>
      </c>
      <c r="AQ981" s="55">
        <f>VLOOKUP(E981,'[1]LopHocPhan'!C$2:F$1412,4,FALSE)</f>
        <v>53</v>
      </c>
      <c r="AR981" s="56">
        <f aca="true" t="shared" si="81" ref="AR981:AR999">AP981-AQ981</f>
        <v>7</v>
      </c>
      <c r="AS981" s="55"/>
      <c r="AT981" s="55"/>
      <c r="AU981" s="55">
        <f aca="true" t="shared" si="82" ref="AU981:AU999">AQ981</f>
        <v>53</v>
      </c>
      <c r="AV981" s="57" t="s">
        <v>153</v>
      </c>
      <c r="AW981" s="55">
        <v>2</v>
      </c>
      <c r="AX981" s="55" t="s">
        <v>72</v>
      </c>
      <c r="AY981" s="58"/>
      <c r="AZ981" s="58"/>
      <c r="BA981" s="46"/>
      <c r="BB981" s="46"/>
      <c r="BC981" s="46" t="s">
        <v>71</v>
      </c>
      <c r="BD981" s="46" t="s">
        <v>463</v>
      </c>
      <c r="BE981" s="53"/>
      <c r="BF981" s="46"/>
      <c r="BG981" s="46"/>
      <c r="BH981" s="46"/>
      <c r="BI981" s="46"/>
      <c r="BJ981" s="46"/>
      <c r="BK981" s="58" t="s">
        <v>73</v>
      </c>
      <c r="BL981" s="58" t="s">
        <v>87</v>
      </c>
      <c r="BM981" s="59">
        <v>38</v>
      </c>
      <c r="BN981" s="60"/>
      <c r="BO981" s="36">
        <v>46</v>
      </c>
      <c r="BP981" s="61"/>
      <c r="BQ981" s="62"/>
      <c r="BR981" s="62"/>
      <c r="BS981" s="63"/>
      <c r="BT981" s="58" t="s">
        <v>75</v>
      </c>
      <c r="BV981" s="38"/>
    </row>
    <row r="982" spans="1:72" ht="22.5" customHeight="1">
      <c r="A982" s="46">
        <v>2</v>
      </c>
      <c r="B982" s="46">
        <v>72</v>
      </c>
      <c r="C982" s="64" t="s">
        <v>1075</v>
      </c>
      <c r="D982" s="48">
        <v>2</v>
      </c>
      <c r="E982" s="49" t="str">
        <f t="shared" si="80"/>
        <v>1352CHSK2811</v>
      </c>
      <c r="F982" s="50">
        <v>1352</v>
      </c>
      <c r="G982" s="51" t="s">
        <v>1076</v>
      </c>
      <c r="H982" s="52" t="s">
        <v>66</v>
      </c>
      <c r="I982" s="53" t="s">
        <v>1078</v>
      </c>
      <c r="J982" s="53"/>
      <c r="K982" s="53"/>
      <c r="L982" s="46">
        <v>1</v>
      </c>
      <c r="M982" s="46"/>
      <c r="N982" s="46"/>
      <c r="O982" s="46"/>
      <c r="P982" s="46"/>
      <c r="Q982" s="46"/>
      <c r="R982" s="46"/>
      <c r="S982" s="46"/>
      <c r="T982" s="46"/>
      <c r="U982" s="46">
        <v>1</v>
      </c>
      <c r="V982" s="46"/>
      <c r="W982" s="46"/>
      <c r="X982" s="46"/>
      <c r="Y982" s="46"/>
      <c r="Z982" s="46"/>
      <c r="AA982" s="46"/>
      <c r="AB982" s="46"/>
      <c r="AC982" s="46"/>
      <c r="AD982" s="46"/>
      <c r="AE982" s="53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54">
        <v>60</v>
      </c>
      <c r="AQ982" s="55">
        <f>VLOOKUP(E982,'[1]LopHocPhan'!C$2:F$1412,4,FALSE)</f>
        <v>58</v>
      </c>
      <c r="AR982" s="56">
        <f t="shared" si="81"/>
        <v>2</v>
      </c>
      <c r="AS982" s="55"/>
      <c r="AT982" s="55"/>
      <c r="AU982" s="55">
        <f t="shared" si="82"/>
        <v>58</v>
      </c>
      <c r="AV982" s="57" t="s">
        <v>153</v>
      </c>
      <c r="AW982" s="55">
        <v>1</v>
      </c>
      <c r="AX982" s="55" t="s">
        <v>99</v>
      </c>
      <c r="AY982" s="58"/>
      <c r="AZ982" s="58"/>
      <c r="BA982" s="46" t="s">
        <v>115</v>
      </c>
      <c r="BB982" s="46" t="s">
        <v>463</v>
      </c>
      <c r="BC982" s="46"/>
      <c r="BD982" s="46"/>
      <c r="BE982" s="46"/>
      <c r="BF982" s="46"/>
      <c r="BG982" s="46"/>
      <c r="BH982" s="46"/>
      <c r="BI982" s="46"/>
      <c r="BJ982" s="46"/>
      <c r="BK982" s="58" t="s">
        <v>73</v>
      </c>
      <c r="BL982" s="58" t="s">
        <v>633</v>
      </c>
      <c r="BM982" s="48">
        <v>38</v>
      </c>
      <c r="BN982" s="60" t="s">
        <v>679</v>
      </c>
      <c r="BO982" s="36">
        <v>46</v>
      </c>
      <c r="BP982" s="61"/>
      <c r="BQ982" s="62"/>
      <c r="BR982" s="62"/>
      <c r="BS982" s="74"/>
      <c r="BT982" s="58" t="s">
        <v>75</v>
      </c>
    </row>
    <row r="983" spans="1:74" ht="22.5" customHeight="1">
      <c r="A983" s="46">
        <v>3</v>
      </c>
      <c r="B983" s="46">
        <v>104</v>
      </c>
      <c r="C983" s="64" t="s">
        <v>1075</v>
      </c>
      <c r="D983" s="48">
        <v>2</v>
      </c>
      <c r="E983" s="49" t="str">
        <f t="shared" si="80"/>
        <v>1353CHSK2811</v>
      </c>
      <c r="F983" s="52">
        <v>1353</v>
      </c>
      <c r="G983" s="51" t="s">
        <v>1076</v>
      </c>
      <c r="H983" s="52" t="s">
        <v>66</v>
      </c>
      <c r="I983" s="125" t="s">
        <v>1079</v>
      </c>
      <c r="J983" s="53"/>
      <c r="K983" s="53"/>
      <c r="L983" s="46">
        <v>1</v>
      </c>
      <c r="M983" s="46"/>
      <c r="N983" s="46"/>
      <c r="O983" s="46"/>
      <c r="P983" s="46"/>
      <c r="Q983" s="46"/>
      <c r="R983" s="46"/>
      <c r="S983" s="46"/>
      <c r="T983" s="46"/>
      <c r="U983" s="46"/>
      <c r="V983" s="46">
        <v>1</v>
      </c>
      <c r="W983" s="46"/>
      <c r="X983" s="46"/>
      <c r="Y983" s="46"/>
      <c r="Z983" s="46"/>
      <c r="AA983" s="46"/>
      <c r="AB983" s="46"/>
      <c r="AC983" s="46"/>
      <c r="AD983" s="46"/>
      <c r="AE983" s="53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86">
        <v>60</v>
      </c>
      <c r="AQ983" s="55">
        <f>VLOOKUP(E983,'[1]LopHocPhan'!C$2:F$1412,4,FALSE)</f>
        <v>53</v>
      </c>
      <c r="AR983" s="56">
        <f t="shared" si="81"/>
        <v>7</v>
      </c>
      <c r="AS983" s="55"/>
      <c r="AT983" s="55"/>
      <c r="AU983" s="55">
        <f t="shared" si="82"/>
        <v>53</v>
      </c>
      <c r="AV983" s="57" t="s">
        <v>123</v>
      </c>
      <c r="AW983" s="55">
        <v>1</v>
      </c>
      <c r="AX983" s="55" t="s">
        <v>125</v>
      </c>
      <c r="AY983" s="58"/>
      <c r="AZ983" s="58"/>
      <c r="BA983" s="46"/>
      <c r="BB983" s="46"/>
      <c r="BC983" s="46"/>
      <c r="BD983" s="46"/>
      <c r="BE983" s="46" t="s">
        <v>115</v>
      </c>
      <c r="BF983" s="46" t="s">
        <v>367</v>
      </c>
      <c r="BG983" s="46"/>
      <c r="BH983" s="46"/>
      <c r="BI983" s="46"/>
      <c r="BJ983" s="46"/>
      <c r="BK983" s="58" t="s">
        <v>73</v>
      </c>
      <c r="BL983" s="58" t="s">
        <v>634</v>
      </c>
      <c r="BM983" s="48">
        <v>38</v>
      </c>
      <c r="BN983" s="60"/>
      <c r="BO983" s="36">
        <v>46</v>
      </c>
      <c r="BP983" s="61"/>
      <c r="BQ983" s="62"/>
      <c r="BR983" s="62"/>
      <c r="BS983" s="63"/>
      <c r="BT983" s="58" t="s">
        <v>75</v>
      </c>
      <c r="BV983" s="38"/>
    </row>
    <row r="984" spans="1:74" ht="22.5" customHeight="1">
      <c r="A984" s="46">
        <v>4</v>
      </c>
      <c r="B984" s="46">
        <v>235</v>
      </c>
      <c r="C984" s="64" t="s">
        <v>1075</v>
      </c>
      <c r="D984" s="48">
        <v>2</v>
      </c>
      <c r="E984" s="49" t="str">
        <f t="shared" si="80"/>
        <v>1354CHSK2811</v>
      </c>
      <c r="F984" s="50">
        <v>1354</v>
      </c>
      <c r="G984" s="51" t="s">
        <v>1076</v>
      </c>
      <c r="H984" s="52" t="s">
        <v>66</v>
      </c>
      <c r="I984" s="53" t="s">
        <v>1080</v>
      </c>
      <c r="J984" s="53"/>
      <c r="K984" s="53"/>
      <c r="L984" s="46">
        <v>1</v>
      </c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>
        <v>1</v>
      </c>
      <c r="AE984" s="53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54">
        <v>60</v>
      </c>
      <c r="AQ984" s="55">
        <f>VLOOKUP(E984,'[1]LopHocPhan'!C$2:F$1412,4,FALSE)</f>
        <v>59</v>
      </c>
      <c r="AR984" s="56">
        <f t="shared" si="81"/>
        <v>1</v>
      </c>
      <c r="AS984" s="55"/>
      <c r="AT984" s="55"/>
      <c r="AU984" s="55">
        <f t="shared" si="82"/>
        <v>59</v>
      </c>
      <c r="AV984" s="57" t="s">
        <v>123</v>
      </c>
      <c r="AW984" s="55">
        <v>3</v>
      </c>
      <c r="AX984" s="55" t="s">
        <v>94</v>
      </c>
      <c r="AY984" s="58"/>
      <c r="AZ984" s="58"/>
      <c r="BA984" s="46"/>
      <c r="BB984" s="46"/>
      <c r="BC984" s="46"/>
      <c r="BD984" s="46"/>
      <c r="BE984" s="46" t="s">
        <v>119</v>
      </c>
      <c r="BF984" s="46" t="s">
        <v>415</v>
      </c>
      <c r="BG984" s="46"/>
      <c r="BH984" s="46"/>
      <c r="BI984" s="46"/>
      <c r="BJ984" s="46"/>
      <c r="BK984" s="58" t="s">
        <v>73</v>
      </c>
      <c r="BL984" s="58" t="s">
        <v>634</v>
      </c>
      <c r="BM984" s="48">
        <v>38</v>
      </c>
      <c r="BN984" s="60" t="s">
        <v>679</v>
      </c>
      <c r="BO984" s="36">
        <v>46</v>
      </c>
      <c r="BP984" s="61"/>
      <c r="BQ984" s="62"/>
      <c r="BR984" s="62"/>
      <c r="BS984" s="63"/>
      <c r="BT984" s="58" t="s">
        <v>75</v>
      </c>
      <c r="BV984" s="38"/>
    </row>
    <row r="985" spans="1:72" ht="22.5" customHeight="1">
      <c r="A985" s="46">
        <v>5</v>
      </c>
      <c r="B985" s="46">
        <v>418</v>
      </c>
      <c r="C985" s="68" t="s">
        <v>1081</v>
      </c>
      <c r="D985" s="49">
        <v>2</v>
      </c>
      <c r="E985" s="49" t="str">
        <f t="shared" si="80"/>
        <v>1351CHIN2611</v>
      </c>
      <c r="F985" s="76">
        <v>1351</v>
      </c>
      <c r="G985" s="69" t="s">
        <v>1082</v>
      </c>
      <c r="H985" s="116" t="s">
        <v>66</v>
      </c>
      <c r="I985" s="69" t="s">
        <v>1083</v>
      </c>
      <c r="J985" s="53"/>
      <c r="K985" s="53"/>
      <c r="L985" s="46"/>
      <c r="M985" s="69">
        <v>1</v>
      </c>
      <c r="N985" s="46"/>
      <c r="O985" s="46"/>
      <c r="P985" s="69"/>
      <c r="Q985" s="69"/>
      <c r="R985" s="69"/>
      <c r="S985" s="69">
        <v>1</v>
      </c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>
        <v>60</v>
      </c>
      <c r="AQ985" s="55">
        <f>VLOOKUP(E985,'[1]LopHocPhan'!C$2:F$1412,4,FALSE)</f>
        <v>47</v>
      </c>
      <c r="AR985" s="56">
        <f t="shared" si="81"/>
        <v>13</v>
      </c>
      <c r="AS985" s="55"/>
      <c r="AT985" s="55"/>
      <c r="AU985" s="55">
        <f t="shared" si="82"/>
        <v>47</v>
      </c>
      <c r="AV985" s="71" t="s">
        <v>91</v>
      </c>
      <c r="AW985" s="55">
        <v>4</v>
      </c>
      <c r="AX985" s="55" t="s">
        <v>99</v>
      </c>
      <c r="AY985" s="72"/>
      <c r="AZ985" s="72"/>
      <c r="BA985" s="69"/>
      <c r="BB985" s="77"/>
      <c r="BC985" s="69"/>
      <c r="BD985" s="70"/>
      <c r="BE985" s="70"/>
      <c r="BF985" s="70"/>
      <c r="BG985" s="70"/>
      <c r="BH985" s="70"/>
      <c r="BI985" s="70" t="s">
        <v>93</v>
      </c>
      <c r="BJ985" s="70" t="s">
        <v>473</v>
      </c>
      <c r="BK985" s="72" t="s">
        <v>73</v>
      </c>
      <c r="BL985" s="72" t="s">
        <v>74</v>
      </c>
      <c r="BM985" s="49">
        <v>38</v>
      </c>
      <c r="BN985" s="60"/>
      <c r="BO985" s="36">
        <v>47</v>
      </c>
      <c r="BP985" s="61"/>
      <c r="BQ985" s="62"/>
      <c r="BR985" s="62"/>
      <c r="BS985" s="63"/>
      <c r="BT985" s="72" t="s">
        <v>105</v>
      </c>
    </row>
    <row r="986" spans="1:72" ht="22.5" customHeight="1">
      <c r="A986" s="46">
        <v>6</v>
      </c>
      <c r="B986" s="46">
        <v>452</v>
      </c>
      <c r="C986" s="68" t="s">
        <v>1081</v>
      </c>
      <c r="D986" s="49">
        <v>2</v>
      </c>
      <c r="E986" s="49" t="str">
        <f t="shared" si="80"/>
        <v>1352CHIN2611</v>
      </c>
      <c r="F986" s="76">
        <v>1352</v>
      </c>
      <c r="G986" s="69" t="s">
        <v>1082</v>
      </c>
      <c r="H986" s="77" t="s">
        <v>66</v>
      </c>
      <c r="I986" s="69" t="s">
        <v>1084</v>
      </c>
      <c r="J986" s="53"/>
      <c r="K986" s="53"/>
      <c r="L986" s="46"/>
      <c r="M986" s="69">
        <v>1</v>
      </c>
      <c r="N986" s="46"/>
      <c r="O986" s="46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>
        <v>1</v>
      </c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>
        <v>60</v>
      </c>
      <c r="AQ986" s="55">
        <f>VLOOKUP(E986,'[1]LopHocPhan'!C$2:F$1412,4,FALSE)</f>
        <v>49</v>
      </c>
      <c r="AR986" s="56">
        <f t="shared" si="81"/>
        <v>11</v>
      </c>
      <c r="AS986" s="55"/>
      <c r="AT986" s="55"/>
      <c r="AU986" s="55">
        <f t="shared" si="82"/>
        <v>49</v>
      </c>
      <c r="AV986" s="71" t="s">
        <v>84</v>
      </c>
      <c r="AW986" s="55">
        <v>2</v>
      </c>
      <c r="AX986" s="55" t="s">
        <v>204</v>
      </c>
      <c r="AY986" s="58"/>
      <c r="AZ986" s="72"/>
      <c r="BA986" s="69"/>
      <c r="BB986" s="77"/>
      <c r="BC986" s="69" t="s">
        <v>71</v>
      </c>
      <c r="BD986" s="70" t="s">
        <v>464</v>
      </c>
      <c r="BE986" s="70"/>
      <c r="BF986" s="70"/>
      <c r="BG986" s="70"/>
      <c r="BH986" s="70"/>
      <c r="BI986" s="70"/>
      <c r="BJ986" s="70"/>
      <c r="BK986" s="72" t="s">
        <v>73</v>
      </c>
      <c r="BL986" s="58" t="s">
        <v>87</v>
      </c>
      <c r="BM986" s="49">
        <v>38</v>
      </c>
      <c r="BN986" s="60"/>
      <c r="BO986" s="36">
        <v>47</v>
      </c>
      <c r="BP986" s="61"/>
      <c r="BQ986" s="62"/>
      <c r="BR986" s="62"/>
      <c r="BS986" s="63"/>
      <c r="BT986" s="72" t="s">
        <v>105</v>
      </c>
    </row>
    <row r="987" spans="1:72" ht="22.5" customHeight="1">
      <c r="A987" s="46">
        <v>7</v>
      </c>
      <c r="B987" s="46">
        <v>607</v>
      </c>
      <c r="C987" s="68" t="s">
        <v>1085</v>
      </c>
      <c r="D987" s="49">
        <v>2</v>
      </c>
      <c r="E987" s="49" t="str">
        <f t="shared" si="80"/>
        <v>1353CHIN2611</v>
      </c>
      <c r="F987" s="76">
        <v>1353</v>
      </c>
      <c r="G987" s="69" t="s">
        <v>1082</v>
      </c>
      <c r="H987" s="49" t="s">
        <v>66</v>
      </c>
      <c r="I987" s="70" t="s">
        <v>1086</v>
      </c>
      <c r="J987" s="53"/>
      <c r="K987" s="53"/>
      <c r="L987" s="46"/>
      <c r="M987" s="69">
        <v>1</v>
      </c>
      <c r="N987" s="46"/>
      <c r="O987" s="46"/>
      <c r="P987" s="70"/>
      <c r="Q987" s="70"/>
      <c r="R987" s="70"/>
      <c r="S987" s="70"/>
      <c r="T987" s="70"/>
      <c r="U987" s="70">
        <v>1</v>
      </c>
      <c r="V987" s="70">
        <v>1</v>
      </c>
      <c r="W987" s="70"/>
      <c r="X987" s="70"/>
      <c r="Y987" s="70"/>
      <c r="Z987" s="70"/>
      <c r="AA987" s="70"/>
      <c r="AB987" s="70"/>
      <c r="AC987" s="70"/>
      <c r="AD987" s="70"/>
      <c r="AE987" s="69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>
        <v>60</v>
      </c>
      <c r="AQ987" s="55">
        <f>VLOOKUP(E987,'[1]LopHocPhan'!C$2:F$1412,4,FALSE)</f>
        <v>41</v>
      </c>
      <c r="AR987" s="56">
        <f t="shared" si="81"/>
        <v>19</v>
      </c>
      <c r="AS987" s="55"/>
      <c r="AT987" s="55"/>
      <c r="AU987" s="55">
        <f t="shared" si="82"/>
        <v>41</v>
      </c>
      <c r="AV987" s="71" t="s">
        <v>96</v>
      </c>
      <c r="AW987" s="55">
        <v>3</v>
      </c>
      <c r="AX987" s="55" t="s">
        <v>287</v>
      </c>
      <c r="AY987" s="72"/>
      <c r="AZ987" s="72"/>
      <c r="BA987" s="70"/>
      <c r="BB987" s="70"/>
      <c r="BC987" s="70"/>
      <c r="BD987" s="70"/>
      <c r="BE987" s="70"/>
      <c r="BF987" s="70"/>
      <c r="BG987" s="70" t="s">
        <v>119</v>
      </c>
      <c r="BH987" s="70" t="s">
        <v>187</v>
      </c>
      <c r="BI987" s="70"/>
      <c r="BJ987" s="70"/>
      <c r="BK987" s="72" t="s">
        <v>73</v>
      </c>
      <c r="BL987" s="72" t="s">
        <v>634</v>
      </c>
      <c r="BM987" s="49">
        <v>38</v>
      </c>
      <c r="BN987" s="60"/>
      <c r="BO987" s="36">
        <v>47</v>
      </c>
      <c r="BP987" s="61"/>
      <c r="BQ987" s="62"/>
      <c r="BR987" s="62"/>
      <c r="BS987" s="74"/>
      <c r="BT987" s="72" t="s">
        <v>105</v>
      </c>
    </row>
    <row r="988" spans="1:74" ht="22.5" customHeight="1">
      <c r="A988" s="46">
        <v>8</v>
      </c>
      <c r="B988" s="46">
        <v>633</v>
      </c>
      <c r="C988" s="68" t="s">
        <v>1085</v>
      </c>
      <c r="D988" s="49">
        <v>2</v>
      </c>
      <c r="E988" s="49" t="str">
        <f t="shared" si="80"/>
        <v>1354CHIN2611</v>
      </c>
      <c r="F988" s="76">
        <v>1354</v>
      </c>
      <c r="G988" s="69" t="s">
        <v>1082</v>
      </c>
      <c r="H988" s="49" t="s">
        <v>66</v>
      </c>
      <c r="I988" s="70" t="s">
        <v>1087</v>
      </c>
      <c r="J988" s="53"/>
      <c r="K988" s="53"/>
      <c r="L988" s="46"/>
      <c r="M988" s="69">
        <v>1</v>
      </c>
      <c r="N988" s="46"/>
      <c r="O988" s="46"/>
      <c r="P988" s="70"/>
      <c r="Q988" s="70"/>
      <c r="R988" s="70"/>
      <c r="S988" s="70"/>
      <c r="T988" s="70"/>
      <c r="U988" s="70">
        <v>1</v>
      </c>
      <c r="V988" s="70">
        <v>1</v>
      </c>
      <c r="W988" s="70"/>
      <c r="X988" s="70"/>
      <c r="Y988" s="70"/>
      <c r="Z988" s="70"/>
      <c r="AA988" s="70"/>
      <c r="AB988" s="70"/>
      <c r="AC988" s="70"/>
      <c r="AD988" s="70"/>
      <c r="AE988" s="69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>
        <v>60</v>
      </c>
      <c r="AQ988" s="55">
        <f>VLOOKUP(E988,'[1]LopHocPhan'!C$2:F$1412,4,FALSE)</f>
        <v>60</v>
      </c>
      <c r="AR988" s="56">
        <f t="shared" si="81"/>
        <v>0</v>
      </c>
      <c r="AS988" s="55"/>
      <c r="AT988" s="55"/>
      <c r="AU988" s="55">
        <f t="shared" si="82"/>
        <v>60</v>
      </c>
      <c r="AV988" s="71" t="s">
        <v>96</v>
      </c>
      <c r="AW988" s="55">
        <v>3</v>
      </c>
      <c r="AX988" s="55" t="s">
        <v>318</v>
      </c>
      <c r="AY988" s="72"/>
      <c r="AZ988" s="72"/>
      <c r="BA988" s="70"/>
      <c r="BB988" s="70"/>
      <c r="BC988" s="70"/>
      <c r="BD988" s="70"/>
      <c r="BE988" s="70"/>
      <c r="BF988" s="70"/>
      <c r="BG988" s="70" t="s">
        <v>119</v>
      </c>
      <c r="BH988" s="70" t="s">
        <v>463</v>
      </c>
      <c r="BI988" s="70"/>
      <c r="BJ988" s="70"/>
      <c r="BK988" s="72" t="s">
        <v>73</v>
      </c>
      <c r="BL988" s="72" t="s">
        <v>634</v>
      </c>
      <c r="BM988" s="49">
        <v>38</v>
      </c>
      <c r="BN988" s="60"/>
      <c r="BO988" s="36">
        <v>47</v>
      </c>
      <c r="BP988" s="61"/>
      <c r="BQ988" s="62"/>
      <c r="BR988" s="62"/>
      <c r="BS988" s="74"/>
      <c r="BT988" s="72" t="s">
        <v>105</v>
      </c>
      <c r="BV988" s="38"/>
    </row>
    <row r="989" spans="1:74" ht="22.5" customHeight="1">
      <c r="A989" s="46">
        <v>9</v>
      </c>
      <c r="B989" s="46">
        <v>810</v>
      </c>
      <c r="C989" s="106" t="s">
        <v>1088</v>
      </c>
      <c r="D989" s="73">
        <v>2</v>
      </c>
      <c r="E989" s="49" t="str">
        <f t="shared" si="80"/>
        <v>1351CHIN3411</v>
      </c>
      <c r="F989" s="126" t="s">
        <v>485</v>
      </c>
      <c r="G989" s="49" t="s">
        <v>1089</v>
      </c>
      <c r="H989" s="77" t="s">
        <v>66</v>
      </c>
      <c r="I989" s="69" t="s">
        <v>547</v>
      </c>
      <c r="J989" s="53"/>
      <c r="K989" s="53"/>
      <c r="L989" s="46"/>
      <c r="M989" s="69"/>
      <c r="N989" s="46">
        <v>1</v>
      </c>
      <c r="O989" s="46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69"/>
      <c r="AF989" s="70"/>
      <c r="AG989" s="70">
        <v>1</v>
      </c>
      <c r="AH989" s="70"/>
      <c r="AI989" s="70"/>
      <c r="AJ989" s="70"/>
      <c r="AK989" s="70"/>
      <c r="AL989" s="70"/>
      <c r="AM989" s="70"/>
      <c r="AN989" s="70"/>
      <c r="AO989" s="70"/>
      <c r="AP989" s="78">
        <v>55</v>
      </c>
      <c r="AQ989" s="55">
        <f>VLOOKUP(E989,'[1]LopHocPhan'!C$2:F$1412,4,FALSE)</f>
        <v>55</v>
      </c>
      <c r="AR989" s="56">
        <f t="shared" si="81"/>
        <v>0</v>
      </c>
      <c r="AS989" s="55"/>
      <c r="AT989" s="55"/>
      <c r="AU989" s="55">
        <f t="shared" si="82"/>
        <v>55</v>
      </c>
      <c r="AV989" s="71" t="s">
        <v>188</v>
      </c>
      <c r="AW989" s="55">
        <v>2</v>
      </c>
      <c r="AX989" s="55" t="s">
        <v>99</v>
      </c>
      <c r="AY989" s="72"/>
      <c r="AZ989" s="72"/>
      <c r="BA989" s="70"/>
      <c r="BB989" s="70"/>
      <c r="BC989" s="70"/>
      <c r="BD989" s="70"/>
      <c r="BE989" s="70"/>
      <c r="BF989" s="70"/>
      <c r="BG989" s="70"/>
      <c r="BH989" s="70"/>
      <c r="BI989" s="46" t="s">
        <v>71</v>
      </c>
      <c r="BJ989" s="70" t="s">
        <v>282</v>
      </c>
      <c r="BK989" s="72" t="s">
        <v>73</v>
      </c>
      <c r="BL989" s="72" t="s">
        <v>74</v>
      </c>
      <c r="BM989" s="49">
        <v>38</v>
      </c>
      <c r="BN989" s="60"/>
      <c r="BO989" s="61">
        <v>48</v>
      </c>
      <c r="BP989" s="61"/>
      <c r="BQ989" s="79"/>
      <c r="BR989" s="62"/>
      <c r="BS989" s="74"/>
      <c r="BT989" s="72" t="s">
        <v>105</v>
      </c>
      <c r="BV989" s="38"/>
    </row>
    <row r="990" spans="1:74" ht="22.5" customHeight="1">
      <c r="A990" s="46">
        <v>10</v>
      </c>
      <c r="B990" s="46">
        <v>811</v>
      </c>
      <c r="C990" s="106" t="s">
        <v>1088</v>
      </c>
      <c r="D990" s="73">
        <v>2</v>
      </c>
      <c r="E990" s="49" t="str">
        <f t="shared" si="80"/>
        <v>1352CHIN3411</v>
      </c>
      <c r="F990" s="126" t="s">
        <v>488</v>
      </c>
      <c r="G990" s="49" t="s">
        <v>1089</v>
      </c>
      <c r="H990" s="77" t="s">
        <v>66</v>
      </c>
      <c r="I990" s="69" t="s">
        <v>547</v>
      </c>
      <c r="J990" s="53"/>
      <c r="K990" s="53"/>
      <c r="L990" s="46"/>
      <c r="M990" s="69"/>
      <c r="N990" s="46">
        <v>1</v>
      </c>
      <c r="O990" s="46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69"/>
      <c r="AF990" s="70"/>
      <c r="AG990" s="70">
        <v>1</v>
      </c>
      <c r="AH990" s="70"/>
      <c r="AI990" s="70"/>
      <c r="AJ990" s="70"/>
      <c r="AK990" s="70"/>
      <c r="AL990" s="70"/>
      <c r="AM990" s="70"/>
      <c r="AN990" s="70"/>
      <c r="AO990" s="70"/>
      <c r="AP990" s="78">
        <v>55</v>
      </c>
      <c r="AQ990" s="55">
        <f>VLOOKUP(E990,'[1]LopHocPhan'!C$2:F$1412,4,FALSE)</f>
        <v>55</v>
      </c>
      <c r="AR990" s="56">
        <f t="shared" si="81"/>
        <v>0</v>
      </c>
      <c r="AS990" s="55"/>
      <c r="AT990" s="55"/>
      <c r="AU990" s="55">
        <f t="shared" si="82"/>
        <v>55</v>
      </c>
      <c r="AV990" s="71" t="s">
        <v>188</v>
      </c>
      <c r="AW990" s="55">
        <v>2</v>
      </c>
      <c r="AX990" s="55" t="s">
        <v>104</v>
      </c>
      <c r="AY990" s="72"/>
      <c r="AZ990" s="72"/>
      <c r="BA990" s="70"/>
      <c r="BB990" s="70"/>
      <c r="BC990" s="70"/>
      <c r="BD990" s="70"/>
      <c r="BE990" s="70"/>
      <c r="BF990" s="70"/>
      <c r="BG990" s="70"/>
      <c r="BH990" s="70"/>
      <c r="BI990" s="46" t="s">
        <v>71</v>
      </c>
      <c r="BJ990" s="70" t="s">
        <v>120</v>
      </c>
      <c r="BK990" s="72" t="s">
        <v>73</v>
      </c>
      <c r="BL990" s="72" t="s">
        <v>74</v>
      </c>
      <c r="BM990" s="49">
        <v>38</v>
      </c>
      <c r="BN990" s="60"/>
      <c r="BO990" s="61">
        <v>48</v>
      </c>
      <c r="BP990" s="61"/>
      <c r="BQ990" s="79"/>
      <c r="BR990" s="62"/>
      <c r="BS990" s="74"/>
      <c r="BT990" s="72" t="s">
        <v>105</v>
      </c>
      <c r="BV990" s="38"/>
    </row>
    <row r="991" spans="1:74" ht="22.5" customHeight="1">
      <c r="A991" s="46">
        <v>11</v>
      </c>
      <c r="B991" s="46">
        <v>812</v>
      </c>
      <c r="C991" s="106" t="s">
        <v>1088</v>
      </c>
      <c r="D991" s="73">
        <v>2</v>
      </c>
      <c r="E991" s="49" t="str">
        <f t="shared" si="80"/>
        <v>1353CHIN3411</v>
      </c>
      <c r="F991" s="126" t="s">
        <v>489</v>
      </c>
      <c r="G991" s="49" t="s">
        <v>1089</v>
      </c>
      <c r="H991" s="77" t="s">
        <v>66</v>
      </c>
      <c r="I991" s="69" t="s">
        <v>547</v>
      </c>
      <c r="J991" s="53"/>
      <c r="K991" s="53"/>
      <c r="L991" s="46"/>
      <c r="M991" s="69"/>
      <c r="N991" s="46">
        <v>1</v>
      </c>
      <c r="O991" s="46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69"/>
      <c r="AF991" s="70"/>
      <c r="AG991" s="70">
        <v>1</v>
      </c>
      <c r="AH991" s="70"/>
      <c r="AI991" s="70"/>
      <c r="AJ991" s="70"/>
      <c r="AK991" s="70"/>
      <c r="AL991" s="70"/>
      <c r="AM991" s="70"/>
      <c r="AN991" s="70"/>
      <c r="AO991" s="70"/>
      <c r="AP991" s="78">
        <v>55</v>
      </c>
      <c r="AQ991" s="55">
        <f>VLOOKUP(E991,'[1]LopHocPhan'!C$2:F$1412,4,FALSE)</f>
        <v>55</v>
      </c>
      <c r="AR991" s="56">
        <f t="shared" si="81"/>
        <v>0</v>
      </c>
      <c r="AS991" s="55"/>
      <c r="AT991" s="55"/>
      <c r="AU991" s="55">
        <f t="shared" si="82"/>
        <v>55</v>
      </c>
      <c r="AV991" s="71" t="s">
        <v>188</v>
      </c>
      <c r="AW991" s="55">
        <v>2</v>
      </c>
      <c r="AX991" s="55" t="s">
        <v>108</v>
      </c>
      <c r="AY991" s="72"/>
      <c r="AZ991" s="72"/>
      <c r="BA991" s="70"/>
      <c r="BB991" s="70"/>
      <c r="BC991" s="70"/>
      <c r="BD991" s="70"/>
      <c r="BE991" s="70"/>
      <c r="BF991" s="70"/>
      <c r="BG991" s="70"/>
      <c r="BH991" s="70"/>
      <c r="BI991" s="46" t="s">
        <v>71</v>
      </c>
      <c r="BJ991" s="70" t="s">
        <v>427</v>
      </c>
      <c r="BK991" s="72" t="s">
        <v>73</v>
      </c>
      <c r="BL991" s="72" t="s">
        <v>74</v>
      </c>
      <c r="BM991" s="49">
        <v>38</v>
      </c>
      <c r="BN991" s="60"/>
      <c r="BO991" s="61">
        <v>48</v>
      </c>
      <c r="BP991" s="61"/>
      <c r="BQ991" s="79"/>
      <c r="BR991" s="62"/>
      <c r="BS991" s="74"/>
      <c r="BT991" s="72" t="s">
        <v>105</v>
      </c>
      <c r="BV991" s="38"/>
    </row>
    <row r="992" spans="1:74" ht="22.5" customHeight="1">
      <c r="A992" s="46">
        <v>12</v>
      </c>
      <c r="B992" s="46">
        <v>813</v>
      </c>
      <c r="C992" s="106" t="s">
        <v>1088</v>
      </c>
      <c r="D992" s="73">
        <v>2</v>
      </c>
      <c r="E992" s="49" t="str">
        <f t="shared" si="80"/>
        <v>1354CHIN3411</v>
      </c>
      <c r="F992" s="126" t="s">
        <v>545</v>
      </c>
      <c r="G992" s="49" t="s">
        <v>1089</v>
      </c>
      <c r="H992" s="77" t="s">
        <v>66</v>
      </c>
      <c r="I992" s="69" t="s">
        <v>547</v>
      </c>
      <c r="J992" s="53"/>
      <c r="K992" s="53"/>
      <c r="L992" s="46"/>
      <c r="M992" s="69"/>
      <c r="N992" s="46">
        <v>1</v>
      </c>
      <c r="O992" s="46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69"/>
      <c r="AF992" s="70"/>
      <c r="AG992" s="70">
        <v>1</v>
      </c>
      <c r="AH992" s="70"/>
      <c r="AI992" s="70"/>
      <c r="AJ992" s="70"/>
      <c r="AK992" s="70"/>
      <c r="AL992" s="70"/>
      <c r="AM992" s="70"/>
      <c r="AN992" s="70"/>
      <c r="AO992" s="70"/>
      <c r="AP992" s="78">
        <v>55</v>
      </c>
      <c r="AQ992" s="55">
        <f>VLOOKUP(E992,'[1]LopHocPhan'!C$2:F$1412,4,FALSE)</f>
        <v>47</v>
      </c>
      <c r="AR992" s="56">
        <f t="shared" si="81"/>
        <v>8</v>
      </c>
      <c r="AS992" s="55"/>
      <c r="AT992" s="55"/>
      <c r="AU992" s="55">
        <f t="shared" si="82"/>
        <v>47</v>
      </c>
      <c r="AV992" s="71" t="s">
        <v>188</v>
      </c>
      <c r="AW992" s="55">
        <v>2</v>
      </c>
      <c r="AX992" s="55" t="s">
        <v>155</v>
      </c>
      <c r="AY992" s="72"/>
      <c r="AZ992" s="72"/>
      <c r="BA992" s="70"/>
      <c r="BB992" s="70"/>
      <c r="BC992" s="70"/>
      <c r="BD992" s="70"/>
      <c r="BE992" s="70"/>
      <c r="BF992" s="70"/>
      <c r="BG992" s="70"/>
      <c r="BH992" s="70"/>
      <c r="BI992" s="46" t="s">
        <v>71</v>
      </c>
      <c r="BJ992" s="70" t="s">
        <v>421</v>
      </c>
      <c r="BK992" s="72" t="s">
        <v>73</v>
      </c>
      <c r="BL992" s="72" t="s">
        <v>74</v>
      </c>
      <c r="BM992" s="49">
        <v>38</v>
      </c>
      <c r="BN992" s="60"/>
      <c r="BO992" s="61">
        <v>48</v>
      </c>
      <c r="BP992" s="61"/>
      <c r="BQ992" s="79"/>
      <c r="BR992" s="62"/>
      <c r="BS992" s="74"/>
      <c r="BT992" s="72" t="s">
        <v>105</v>
      </c>
      <c r="BV992" s="38"/>
    </row>
    <row r="993" spans="1:74" ht="22.5" customHeight="1">
      <c r="A993" s="46">
        <v>13</v>
      </c>
      <c r="B993" s="46">
        <v>814</v>
      </c>
      <c r="C993" s="106" t="s">
        <v>1088</v>
      </c>
      <c r="D993" s="73">
        <v>2</v>
      </c>
      <c r="E993" s="49" t="str">
        <f t="shared" si="80"/>
        <v>1355CHIN3411</v>
      </c>
      <c r="F993" s="126" t="s">
        <v>549</v>
      </c>
      <c r="G993" s="49" t="s">
        <v>1089</v>
      </c>
      <c r="H993" s="77" t="s">
        <v>66</v>
      </c>
      <c r="I993" s="69" t="s">
        <v>547</v>
      </c>
      <c r="J993" s="53"/>
      <c r="K993" s="53"/>
      <c r="L993" s="46"/>
      <c r="M993" s="69"/>
      <c r="N993" s="46">
        <v>1</v>
      </c>
      <c r="O993" s="46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69"/>
      <c r="AF993" s="70"/>
      <c r="AG993" s="70">
        <v>1</v>
      </c>
      <c r="AH993" s="70"/>
      <c r="AI993" s="70"/>
      <c r="AJ993" s="70"/>
      <c r="AK993" s="70"/>
      <c r="AL993" s="70"/>
      <c r="AM993" s="70"/>
      <c r="AN993" s="70"/>
      <c r="AO993" s="70"/>
      <c r="AP993" s="78">
        <v>55</v>
      </c>
      <c r="AQ993" s="55">
        <f>VLOOKUP(E993,'[1]LopHocPhan'!C$2:F$1412,4,FALSE)</f>
        <v>44</v>
      </c>
      <c r="AR993" s="56">
        <f t="shared" si="81"/>
        <v>11</v>
      </c>
      <c r="AS993" s="55"/>
      <c r="AT993" s="55"/>
      <c r="AU993" s="55">
        <f t="shared" si="82"/>
        <v>44</v>
      </c>
      <c r="AV993" s="71" t="s">
        <v>188</v>
      </c>
      <c r="AW993" s="55">
        <v>2</v>
      </c>
      <c r="AX993" s="55" t="s">
        <v>204</v>
      </c>
      <c r="AY993" s="72"/>
      <c r="AZ993" s="72"/>
      <c r="BA993" s="70"/>
      <c r="BB993" s="70"/>
      <c r="BC993" s="70"/>
      <c r="BD993" s="70"/>
      <c r="BE993" s="70"/>
      <c r="BF993" s="70"/>
      <c r="BG993" s="70"/>
      <c r="BH993" s="70"/>
      <c r="BI993" s="46" t="s">
        <v>71</v>
      </c>
      <c r="BJ993" s="70" t="s">
        <v>298</v>
      </c>
      <c r="BK993" s="72" t="s">
        <v>73</v>
      </c>
      <c r="BL993" s="72" t="s">
        <v>74</v>
      </c>
      <c r="BM993" s="49">
        <v>38</v>
      </c>
      <c r="BN993" s="60"/>
      <c r="BO993" s="61">
        <v>48</v>
      </c>
      <c r="BP993" s="61"/>
      <c r="BQ993" s="79"/>
      <c r="BR993" s="62"/>
      <c r="BS993" s="74"/>
      <c r="BT993" s="72" t="s">
        <v>105</v>
      </c>
      <c r="BV993" s="38"/>
    </row>
    <row r="994" spans="1:74" ht="22.5" customHeight="1">
      <c r="A994" s="46">
        <v>14</v>
      </c>
      <c r="B994" s="46">
        <v>936</v>
      </c>
      <c r="C994" s="81" t="s">
        <v>1090</v>
      </c>
      <c r="D994" s="70">
        <v>3</v>
      </c>
      <c r="E994" s="49" t="str">
        <f t="shared" si="80"/>
        <v>1351CHIN3711</v>
      </c>
      <c r="F994" s="104" t="s">
        <v>485</v>
      </c>
      <c r="G994" s="69" t="s">
        <v>1091</v>
      </c>
      <c r="H994" s="77" t="s">
        <v>111</v>
      </c>
      <c r="I994" s="69" t="s">
        <v>156</v>
      </c>
      <c r="J994" s="53"/>
      <c r="K994" s="53"/>
      <c r="L994" s="46"/>
      <c r="M994" s="69"/>
      <c r="N994" s="46">
        <v>1</v>
      </c>
      <c r="O994" s="46"/>
      <c r="P994" s="70"/>
      <c r="Q994" s="70"/>
      <c r="R994" s="70"/>
      <c r="S994" s="70"/>
      <c r="T994" s="70"/>
      <c r="U994" s="70"/>
      <c r="V994" s="70">
        <v>1</v>
      </c>
      <c r="W994" s="70"/>
      <c r="X994" s="70"/>
      <c r="Y994" s="70"/>
      <c r="Z994" s="70"/>
      <c r="AA994" s="70"/>
      <c r="AB994" s="70"/>
      <c r="AC994" s="70"/>
      <c r="AD994" s="70"/>
      <c r="AE994" s="69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8">
        <v>55</v>
      </c>
      <c r="AQ994" s="55">
        <f>VLOOKUP(E994,'[1]LopHocPhan'!C$2:F$1412,4,FALSE)</f>
        <v>55</v>
      </c>
      <c r="AR994" s="56">
        <f t="shared" si="81"/>
        <v>0</v>
      </c>
      <c r="AS994" s="55"/>
      <c r="AT994" s="55">
        <v>1</v>
      </c>
      <c r="AU994" s="55">
        <f t="shared" si="82"/>
        <v>55</v>
      </c>
      <c r="AV994" s="71" t="s">
        <v>175</v>
      </c>
      <c r="AW994" s="55">
        <v>1</v>
      </c>
      <c r="AX994" s="55" t="s">
        <v>131</v>
      </c>
      <c r="AY994" s="58"/>
      <c r="AZ994" s="72"/>
      <c r="BA994" s="70"/>
      <c r="BB994" s="70"/>
      <c r="BC994" s="46" t="s">
        <v>115</v>
      </c>
      <c r="BD994" s="70" t="s">
        <v>367</v>
      </c>
      <c r="BE994" s="70"/>
      <c r="BF994" s="70"/>
      <c r="BG994" s="70"/>
      <c r="BH994" s="70"/>
      <c r="BI994" s="70"/>
      <c r="BJ994" s="70"/>
      <c r="BK994" s="72" t="s">
        <v>73</v>
      </c>
      <c r="BL994" s="58" t="s">
        <v>87</v>
      </c>
      <c r="BM994" s="49">
        <v>38</v>
      </c>
      <c r="BN994" s="60"/>
      <c r="BO994" s="61">
        <v>48</v>
      </c>
      <c r="BP994" s="61"/>
      <c r="BQ994" s="79"/>
      <c r="BR994" s="62"/>
      <c r="BS994" s="74"/>
      <c r="BT994" s="72" t="s">
        <v>105</v>
      </c>
      <c r="BV994" s="38"/>
    </row>
    <row r="995" spans="1:74" ht="22.5" customHeight="1">
      <c r="A995" s="46">
        <v>15</v>
      </c>
      <c r="B995" s="46">
        <v>937</v>
      </c>
      <c r="C995" s="81" t="s">
        <v>1090</v>
      </c>
      <c r="D995" s="70">
        <v>3</v>
      </c>
      <c r="E995" s="49" t="str">
        <f t="shared" si="80"/>
        <v>1352CHIN3711</v>
      </c>
      <c r="F995" s="104" t="s">
        <v>488</v>
      </c>
      <c r="G995" s="69" t="s">
        <v>1091</v>
      </c>
      <c r="H995" s="77" t="s">
        <v>111</v>
      </c>
      <c r="I995" s="69" t="s">
        <v>156</v>
      </c>
      <c r="J995" s="53"/>
      <c r="K995" s="53"/>
      <c r="L995" s="46"/>
      <c r="M995" s="69"/>
      <c r="N995" s="46">
        <v>1</v>
      </c>
      <c r="O995" s="46"/>
      <c r="P995" s="70"/>
      <c r="Q995" s="70"/>
      <c r="R995" s="70"/>
      <c r="S995" s="70"/>
      <c r="T995" s="70"/>
      <c r="U995" s="70"/>
      <c r="V995" s="70">
        <v>1</v>
      </c>
      <c r="W995" s="70"/>
      <c r="X995" s="70"/>
      <c r="Y995" s="70"/>
      <c r="Z995" s="70"/>
      <c r="AA995" s="70"/>
      <c r="AB995" s="70"/>
      <c r="AC995" s="70"/>
      <c r="AD995" s="70"/>
      <c r="AE995" s="69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8">
        <v>55</v>
      </c>
      <c r="AQ995" s="55">
        <f>VLOOKUP(E995,'[1]LopHocPhan'!C$2:F$1412,4,FALSE)</f>
        <v>55</v>
      </c>
      <c r="AR995" s="56">
        <f t="shared" si="81"/>
        <v>0</v>
      </c>
      <c r="AS995" s="55"/>
      <c r="AT995" s="55"/>
      <c r="AU995" s="55">
        <f t="shared" si="82"/>
        <v>55</v>
      </c>
      <c r="AV995" s="71" t="s">
        <v>175</v>
      </c>
      <c r="AW995" s="55">
        <v>1</v>
      </c>
      <c r="AX995" s="55" t="s">
        <v>135</v>
      </c>
      <c r="AY995" s="58"/>
      <c r="AZ995" s="72"/>
      <c r="BA995" s="70"/>
      <c r="BB995" s="70"/>
      <c r="BC995" s="46" t="s">
        <v>115</v>
      </c>
      <c r="BD995" s="70" t="s">
        <v>371</v>
      </c>
      <c r="BE995" s="70"/>
      <c r="BF995" s="70"/>
      <c r="BG995" s="70"/>
      <c r="BH995" s="70"/>
      <c r="BI995" s="70"/>
      <c r="BJ995" s="70"/>
      <c r="BK995" s="72" t="s">
        <v>73</v>
      </c>
      <c r="BL995" s="58" t="s">
        <v>87</v>
      </c>
      <c r="BM995" s="49">
        <v>38</v>
      </c>
      <c r="BN995" s="60"/>
      <c r="BO995" s="61">
        <v>48</v>
      </c>
      <c r="BP995" s="61"/>
      <c r="BQ995" s="79"/>
      <c r="BR995" s="62"/>
      <c r="BS995" s="74"/>
      <c r="BT995" s="72" t="s">
        <v>105</v>
      </c>
      <c r="BV995" s="38"/>
    </row>
    <row r="996" spans="1:74" ht="22.5" customHeight="1">
      <c r="A996" s="46">
        <v>16</v>
      </c>
      <c r="B996" s="46">
        <v>938</v>
      </c>
      <c r="C996" s="81" t="s">
        <v>1090</v>
      </c>
      <c r="D996" s="70">
        <v>3</v>
      </c>
      <c r="E996" s="49" t="str">
        <f t="shared" si="80"/>
        <v>1353CHIN3711</v>
      </c>
      <c r="F996" s="104" t="s">
        <v>489</v>
      </c>
      <c r="G996" s="69" t="s">
        <v>1091</v>
      </c>
      <c r="H996" s="77" t="s">
        <v>111</v>
      </c>
      <c r="I996" s="69" t="s">
        <v>156</v>
      </c>
      <c r="J996" s="53"/>
      <c r="K996" s="53"/>
      <c r="L996" s="46"/>
      <c r="M996" s="69"/>
      <c r="N996" s="46">
        <v>1</v>
      </c>
      <c r="O996" s="46"/>
      <c r="P996" s="70"/>
      <c r="Q996" s="70"/>
      <c r="R996" s="70"/>
      <c r="S996" s="70"/>
      <c r="T996" s="70"/>
      <c r="U996" s="70"/>
      <c r="V996" s="70">
        <v>1</v>
      </c>
      <c r="W996" s="70"/>
      <c r="X996" s="70"/>
      <c r="Y996" s="70"/>
      <c r="Z996" s="70"/>
      <c r="AA996" s="70"/>
      <c r="AB996" s="70"/>
      <c r="AC996" s="70"/>
      <c r="AD996" s="70"/>
      <c r="AE996" s="69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8">
        <v>55</v>
      </c>
      <c r="AQ996" s="55">
        <f>VLOOKUP(E996,'[1]LopHocPhan'!C$2:F$1412,4,FALSE)</f>
        <v>55</v>
      </c>
      <c r="AR996" s="56">
        <f t="shared" si="81"/>
        <v>0</v>
      </c>
      <c r="AS996" s="55"/>
      <c r="AT996" s="55"/>
      <c r="AU996" s="55">
        <f t="shared" si="82"/>
        <v>55</v>
      </c>
      <c r="AV996" s="71" t="s">
        <v>175</v>
      </c>
      <c r="AW996" s="55">
        <v>1</v>
      </c>
      <c r="AX996" s="55" t="s">
        <v>118</v>
      </c>
      <c r="AY996" s="58"/>
      <c r="AZ996" s="72"/>
      <c r="BA996" s="70"/>
      <c r="BB996" s="70"/>
      <c r="BC996" s="46" t="s">
        <v>115</v>
      </c>
      <c r="BD996" s="70" t="s">
        <v>473</v>
      </c>
      <c r="BE996" s="70"/>
      <c r="BF996" s="70"/>
      <c r="BG996" s="70"/>
      <c r="BH996" s="70"/>
      <c r="BI996" s="70"/>
      <c r="BJ996" s="70"/>
      <c r="BK996" s="72" t="s">
        <v>73</v>
      </c>
      <c r="BL996" s="58" t="s">
        <v>87</v>
      </c>
      <c r="BM996" s="49">
        <v>38</v>
      </c>
      <c r="BN996" s="60"/>
      <c r="BO996" s="61">
        <v>48</v>
      </c>
      <c r="BP996" s="61"/>
      <c r="BQ996" s="79"/>
      <c r="BR996" s="62"/>
      <c r="BS996" s="74"/>
      <c r="BT996" s="72" t="s">
        <v>105</v>
      </c>
      <c r="BV996" s="38"/>
    </row>
    <row r="997" spans="1:74" ht="22.5" customHeight="1">
      <c r="A997" s="46">
        <v>17</v>
      </c>
      <c r="B997" s="46">
        <v>939</v>
      </c>
      <c r="C997" s="81" t="s">
        <v>1090</v>
      </c>
      <c r="D997" s="70">
        <v>3</v>
      </c>
      <c r="E997" s="49" t="str">
        <f t="shared" si="80"/>
        <v>1354CHIN3711</v>
      </c>
      <c r="F997" s="104" t="s">
        <v>545</v>
      </c>
      <c r="G997" s="69" t="s">
        <v>1091</v>
      </c>
      <c r="H997" s="77" t="s">
        <v>111</v>
      </c>
      <c r="I997" s="69" t="s">
        <v>156</v>
      </c>
      <c r="J997" s="53"/>
      <c r="K997" s="53"/>
      <c r="L997" s="46"/>
      <c r="M997" s="69"/>
      <c r="N997" s="46">
        <v>1</v>
      </c>
      <c r="O997" s="46"/>
      <c r="P997" s="70"/>
      <c r="Q997" s="70"/>
      <c r="R997" s="70"/>
      <c r="S997" s="70"/>
      <c r="T997" s="70"/>
      <c r="U997" s="70"/>
      <c r="V997" s="70">
        <v>1</v>
      </c>
      <c r="W997" s="70"/>
      <c r="X997" s="70"/>
      <c r="Y997" s="70"/>
      <c r="Z997" s="70"/>
      <c r="AA997" s="70"/>
      <c r="AB997" s="70"/>
      <c r="AC997" s="70"/>
      <c r="AD997" s="70"/>
      <c r="AE997" s="69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8">
        <v>55</v>
      </c>
      <c r="AQ997" s="55">
        <f>VLOOKUP(E997,'[1]LopHocPhan'!C$2:F$1412,4,FALSE)</f>
        <v>55</v>
      </c>
      <c r="AR997" s="56">
        <f t="shared" si="81"/>
        <v>0</v>
      </c>
      <c r="AS997" s="55"/>
      <c r="AT997" s="55"/>
      <c r="AU997" s="55">
        <f t="shared" si="82"/>
        <v>55</v>
      </c>
      <c r="AV997" s="71" t="s">
        <v>166</v>
      </c>
      <c r="AW997" s="55">
        <v>1</v>
      </c>
      <c r="AX997" s="55" t="s">
        <v>108</v>
      </c>
      <c r="AY997" s="72"/>
      <c r="AZ997" s="72"/>
      <c r="BA997" s="70"/>
      <c r="BB997" s="70"/>
      <c r="BC997" s="70"/>
      <c r="BD997" s="70"/>
      <c r="BE997" s="70"/>
      <c r="BF997" s="70"/>
      <c r="BG997" s="46" t="s">
        <v>115</v>
      </c>
      <c r="BH997" s="70" t="s">
        <v>482</v>
      </c>
      <c r="BI997" s="70"/>
      <c r="BJ997" s="70"/>
      <c r="BK997" s="72" t="s">
        <v>73</v>
      </c>
      <c r="BL997" s="72" t="s">
        <v>74</v>
      </c>
      <c r="BM997" s="49">
        <v>38</v>
      </c>
      <c r="BN997" s="60"/>
      <c r="BO997" s="61">
        <v>48</v>
      </c>
      <c r="BP997" s="61"/>
      <c r="BQ997" s="79"/>
      <c r="BR997" s="62"/>
      <c r="BS997" s="74"/>
      <c r="BT997" s="72" t="s">
        <v>105</v>
      </c>
      <c r="BV997" s="38"/>
    </row>
    <row r="998" spans="1:74" ht="22.5" customHeight="1">
      <c r="A998" s="46">
        <v>18</v>
      </c>
      <c r="B998" s="46">
        <v>940</v>
      </c>
      <c r="C998" s="81" t="s">
        <v>1090</v>
      </c>
      <c r="D998" s="70">
        <v>3</v>
      </c>
      <c r="E998" s="49" t="str">
        <f t="shared" si="80"/>
        <v>1355CHIN3711</v>
      </c>
      <c r="F998" s="104" t="s">
        <v>549</v>
      </c>
      <c r="G998" s="69" t="s">
        <v>1091</v>
      </c>
      <c r="H998" s="77" t="s">
        <v>111</v>
      </c>
      <c r="I998" s="69" t="s">
        <v>156</v>
      </c>
      <c r="J998" s="53"/>
      <c r="K998" s="53"/>
      <c r="L998" s="46"/>
      <c r="M998" s="69"/>
      <c r="N998" s="46">
        <v>1</v>
      </c>
      <c r="O998" s="46"/>
      <c r="P998" s="70"/>
      <c r="Q998" s="70"/>
      <c r="R998" s="70"/>
      <c r="S998" s="70"/>
      <c r="T998" s="70"/>
      <c r="U998" s="70"/>
      <c r="V998" s="70">
        <v>1</v>
      </c>
      <c r="W998" s="70"/>
      <c r="X998" s="70"/>
      <c r="Y998" s="70"/>
      <c r="Z998" s="70"/>
      <c r="AA998" s="70"/>
      <c r="AB998" s="70"/>
      <c r="AC998" s="70"/>
      <c r="AD998" s="70"/>
      <c r="AE998" s="69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8">
        <v>55</v>
      </c>
      <c r="AQ998" s="55">
        <f>VLOOKUP(E998,'[1]LopHocPhan'!C$2:F$1412,4,FALSE)</f>
        <v>39</v>
      </c>
      <c r="AR998" s="56">
        <f t="shared" si="81"/>
        <v>16</v>
      </c>
      <c r="AS998" s="55"/>
      <c r="AT998" s="55">
        <v>1</v>
      </c>
      <c r="AU998" s="55">
        <f t="shared" si="82"/>
        <v>39</v>
      </c>
      <c r="AV998" s="71" t="s">
        <v>166</v>
      </c>
      <c r="AW998" s="55">
        <v>1</v>
      </c>
      <c r="AX998" s="55" t="s">
        <v>155</v>
      </c>
      <c r="AY998" s="72"/>
      <c r="AZ998" s="72"/>
      <c r="BA998" s="70"/>
      <c r="BB998" s="70"/>
      <c r="BC998" s="70"/>
      <c r="BD998" s="70"/>
      <c r="BE998" s="70"/>
      <c r="BF998" s="70"/>
      <c r="BG998" s="46" t="s">
        <v>115</v>
      </c>
      <c r="BH998" s="70" t="s">
        <v>464</v>
      </c>
      <c r="BI998" s="70"/>
      <c r="BJ998" s="70"/>
      <c r="BK998" s="72" t="s">
        <v>73</v>
      </c>
      <c r="BL998" s="72" t="s">
        <v>74</v>
      </c>
      <c r="BM998" s="49">
        <v>38</v>
      </c>
      <c r="BN998" s="60"/>
      <c r="BO998" s="61">
        <v>48</v>
      </c>
      <c r="BP998" s="61"/>
      <c r="BQ998" s="79"/>
      <c r="BR998" s="62"/>
      <c r="BS998" s="74"/>
      <c r="BT998" s="72" t="s">
        <v>105</v>
      </c>
      <c r="BV998" s="38"/>
    </row>
    <row r="999" spans="1:74" ht="22.5" customHeight="1">
      <c r="A999" s="46">
        <v>19</v>
      </c>
      <c r="B999" s="46">
        <v>941</v>
      </c>
      <c r="C999" s="81" t="s">
        <v>1090</v>
      </c>
      <c r="D999" s="70">
        <v>3</v>
      </c>
      <c r="E999" s="49" t="str">
        <f t="shared" si="80"/>
        <v>1356CHIN3711</v>
      </c>
      <c r="F999" s="104" t="s">
        <v>589</v>
      </c>
      <c r="G999" s="69" t="s">
        <v>1091</v>
      </c>
      <c r="H999" s="77" t="s">
        <v>111</v>
      </c>
      <c r="I999" s="69" t="s">
        <v>156</v>
      </c>
      <c r="J999" s="53"/>
      <c r="K999" s="53"/>
      <c r="L999" s="46"/>
      <c r="M999" s="69"/>
      <c r="N999" s="46">
        <v>1</v>
      </c>
      <c r="O999" s="46"/>
      <c r="P999" s="70"/>
      <c r="Q999" s="70"/>
      <c r="R999" s="70"/>
      <c r="S999" s="70"/>
      <c r="T999" s="70"/>
      <c r="U999" s="70"/>
      <c r="V999" s="70">
        <v>1</v>
      </c>
      <c r="W999" s="70"/>
      <c r="X999" s="70"/>
      <c r="Y999" s="70"/>
      <c r="Z999" s="70"/>
      <c r="AA999" s="70"/>
      <c r="AB999" s="70"/>
      <c r="AC999" s="70"/>
      <c r="AD999" s="70"/>
      <c r="AE999" s="69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8">
        <v>55</v>
      </c>
      <c r="AQ999" s="55">
        <f>VLOOKUP(E999,'[1]LopHocPhan'!C$2:F$1412,4,FALSE)</f>
        <v>50</v>
      </c>
      <c r="AR999" s="56">
        <f t="shared" si="81"/>
        <v>5</v>
      </c>
      <c r="AS999" s="55"/>
      <c r="AT999" s="55"/>
      <c r="AU999" s="55">
        <f t="shared" si="82"/>
        <v>50</v>
      </c>
      <c r="AV999" s="71" t="s">
        <v>166</v>
      </c>
      <c r="AW999" s="55">
        <v>1</v>
      </c>
      <c r="AX999" s="55" t="s">
        <v>204</v>
      </c>
      <c r="AY999" s="72"/>
      <c r="AZ999" s="72"/>
      <c r="BA999" s="70"/>
      <c r="BB999" s="70"/>
      <c r="BC999" s="70"/>
      <c r="BD999" s="70"/>
      <c r="BE999" s="70"/>
      <c r="BF999" s="70"/>
      <c r="BG999" s="46" t="s">
        <v>115</v>
      </c>
      <c r="BH999" s="70" t="s">
        <v>199</v>
      </c>
      <c r="BI999" s="70"/>
      <c r="BJ999" s="70"/>
      <c r="BK999" s="72" t="s">
        <v>73</v>
      </c>
      <c r="BL999" s="72" t="s">
        <v>74</v>
      </c>
      <c r="BM999" s="49">
        <v>38</v>
      </c>
      <c r="BN999" s="60"/>
      <c r="BO999" s="61">
        <v>48</v>
      </c>
      <c r="BP999" s="61"/>
      <c r="BQ999" s="79"/>
      <c r="BR999" s="62"/>
      <c r="BS999" s="74"/>
      <c r="BT999" s="72" t="s">
        <v>105</v>
      </c>
      <c r="BV999" s="38"/>
    </row>
    <row r="1000" spans="1:74" ht="22.5" customHeight="1">
      <c r="A1000" s="46">
        <v>20</v>
      </c>
      <c r="B1000" s="46">
        <v>1031</v>
      </c>
      <c r="C1000" s="68" t="s">
        <v>1090</v>
      </c>
      <c r="D1000" s="49">
        <v>3</v>
      </c>
      <c r="E1000" s="49" t="str">
        <f t="shared" si="80"/>
        <v>1357CHIN3711</v>
      </c>
      <c r="F1000" s="104" t="s">
        <v>590</v>
      </c>
      <c r="G1000" s="85" t="s">
        <v>1091</v>
      </c>
      <c r="H1000" s="77" t="s">
        <v>111</v>
      </c>
      <c r="I1000" s="69" t="s">
        <v>558</v>
      </c>
      <c r="J1000" s="53"/>
      <c r="K1000" s="53"/>
      <c r="L1000" s="46"/>
      <c r="M1000" s="69"/>
      <c r="N1000" s="46"/>
      <c r="O1000" s="46">
        <v>1</v>
      </c>
      <c r="P1000" s="92"/>
      <c r="Q1000" s="92"/>
      <c r="R1000" s="69"/>
      <c r="S1000" s="70">
        <v>1</v>
      </c>
      <c r="T1000" s="70">
        <v>1</v>
      </c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69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8">
        <v>55</v>
      </c>
      <c r="AQ1000" s="55">
        <f>VLOOKUP(E1000,'[1]LopHocPhan'!C$2:F$1412,4,FALSE)</f>
        <v>0</v>
      </c>
      <c r="AR1000" s="55"/>
      <c r="AS1000" s="55"/>
      <c r="AT1000" s="55"/>
      <c r="AU1000" s="93">
        <f aca="true" t="shared" si="83" ref="AU1000:AU1022">AP1000</f>
        <v>55</v>
      </c>
      <c r="AV1000" s="94" t="s">
        <v>175</v>
      </c>
      <c r="AW1000" s="55">
        <v>2</v>
      </c>
      <c r="AX1000" s="93" t="s">
        <v>155</v>
      </c>
      <c r="AY1000" s="72"/>
      <c r="AZ1000" s="72"/>
      <c r="BA1000" s="70"/>
      <c r="BB1000" s="70"/>
      <c r="BC1000" s="95" t="s">
        <v>71</v>
      </c>
      <c r="BD1000" s="70" t="s">
        <v>298</v>
      </c>
      <c r="BE1000" s="70"/>
      <c r="BF1000" s="70"/>
      <c r="BG1000" s="70" t="s">
        <v>71</v>
      </c>
      <c r="BH1000" s="70" t="s">
        <v>120</v>
      </c>
      <c r="BI1000" s="70"/>
      <c r="BJ1000" s="70"/>
      <c r="BK1000" s="72" t="s">
        <v>332</v>
      </c>
      <c r="BL1000" s="72" t="s">
        <v>153</v>
      </c>
      <c r="BM1000" s="49">
        <v>38</v>
      </c>
      <c r="BN1000" s="60"/>
      <c r="BO1000" s="61">
        <v>49</v>
      </c>
      <c r="BP1000" s="61"/>
      <c r="BQ1000" s="79"/>
      <c r="BR1000" s="62"/>
      <c r="BS1000" s="74"/>
      <c r="BT1000" s="72" t="s">
        <v>333</v>
      </c>
      <c r="BV1000" s="38"/>
    </row>
    <row r="1001" spans="1:74" ht="22.5" customHeight="1">
      <c r="A1001" s="46">
        <v>21</v>
      </c>
      <c r="B1001" s="46">
        <v>1032</v>
      </c>
      <c r="C1001" s="68" t="s">
        <v>1090</v>
      </c>
      <c r="D1001" s="49">
        <v>3</v>
      </c>
      <c r="E1001" s="49" t="str">
        <f t="shared" si="80"/>
        <v>1358CHIN3711</v>
      </c>
      <c r="F1001" s="104" t="s">
        <v>591</v>
      </c>
      <c r="G1001" s="85" t="s">
        <v>1091</v>
      </c>
      <c r="H1001" s="77" t="s">
        <v>111</v>
      </c>
      <c r="I1001" s="69" t="s">
        <v>558</v>
      </c>
      <c r="J1001" s="53"/>
      <c r="K1001" s="53"/>
      <c r="L1001" s="46"/>
      <c r="M1001" s="69"/>
      <c r="N1001" s="46"/>
      <c r="O1001" s="46">
        <v>1</v>
      </c>
      <c r="P1001" s="92"/>
      <c r="Q1001" s="92"/>
      <c r="R1001" s="69"/>
      <c r="S1001" s="70">
        <v>1</v>
      </c>
      <c r="T1001" s="70">
        <v>1</v>
      </c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69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8">
        <v>55</v>
      </c>
      <c r="AQ1001" s="55">
        <f>VLOOKUP(E1001,'[1]LopHocPhan'!C$2:F$1412,4,FALSE)</f>
        <v>0</v>
      </c>
      <c r="AR1001" s="55"/>
      <c r="AS1001" s="55"/>
      <c r="AT1001" s="55"/>
      <c r="AU1001" s="93">
        <f t="shared" si="83"/>
        <v>55</v>
      </c>
      <c r="AV1001" s="94" t="s">
        <v>175</v>
      </c>
      <c r="AW1001" s="55">
        <v>2</v>
      </c>
      <c r="AX1001" s="93" t="s">
        <v>204</v>
      </c>
      <c r="AY1001" s="72"/>
      <c r="AZ1001" s="72"/>
      <c r="BA1001" s="109"/>
      <c r="BB1001" s="55"/>
      <c r="BC1001" s="95" t="s">
        <v>71</v>
      </c>
      <c r="BD1001" s="70" t="s">
        <v>299</v>
      </c>
      <c r="BE1001" s="70"/>
      <c r="BF1001" s="70"/>
      <c r="BG1001" s="70" t="s">
        <v>71</v>
      </c>
      <c r="BH1001" s="70" t="s">
        <v>427</v>
      </c>
      <c r="BI1001" s="70"/>
      <c r="BJ1001" s="70"/>
      <c r="BK1001" s="72" t="s">
        <v>332</v>
      </c>
      <c r="BL1001" s="72" t="s">
        <v>153</v>
      </c>
      <c r="BM1001" s="49">
        <v>38</v>
      </c>
      <c r="BN1001" s="60"/>
      <c r="BO1001" s="61">
        <v>49</v>
      </c>
      <c r="BP1001" s="61"/>
      <c r="BQ1001" s="79"/>
      <c r="BR1001" s="62"/>
      <c r="BS1001" s="74"/>
      <c r="BT1001" s="72" t="s">
        <v>333</v>
      </c>
      <c r="BV1001" s="38"/>
    </row>
    <row r="1002" spans="1:74" ht="22.5" customHeight="1">
      <c r="A1002" s="46">
        <v>22</v>
      </c>
      <c r="B1002" s="46">
        <v>1033</v>
      </c>
      <c r="C1002" s="68" t="s">
        <v>1090</v>
      </c>
      <c r="D1002" s="49">
        <v>3</v>
      </c>
      <c r="E1002" s="49" t="str">
        <f t="shared" si="80"/>
        <v>1359CHIN3711</v>
      </c>
      <c r="F1002" s="104" t="s">
        <v>592</v>
      </c>
      <c r="G1002" s="85" t="s">
        <v>1091</v>
      </c>
      <c r="H1002" s="77" t="s">
        <v>111</v>
      </c>
      <c r="I1002" s="69" t="s">
        <v>558</v>
      </c>
      <c r="J1002" s="53"/>
      <c r="K1002" s="53"/>
      <c r="L1002" s="46"/>
      <c r="M1002" s="69"/>
      <c r="N1002" s="46"/>
      <c r="O1002" s="46">
        <v>1</v>
      </c>
      <c r="P1002" s="92"/>
      <c r="Q1002" s="92"/>
      <c r="R1002" s="69"/>
      <c r="S1002" s="70">
        <v>1</v>
      </c>
      <c r="T1002" s="70">
        <v>1</v>
      </c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69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8">
        <v>55</v>
      </c>
      <c r="AQ1002" s="55">
        <f>VLOOKUP(E1002,'[1]LopHocPhan'!C$2:F$1412,4,FALSE)</f>
        <v>0</v>
      </c>
      <c r="AR1002" s="55"/>
      <c r="AS1002" s="55"/>
      <c r="AT1002" s="55">
        <v>1</v>
      </c>
      <c r="AU1002" s="93">
        <f t="shared" si="83"/>
        <v>55</v>
      </c>
      <c r="AV1002" s="94" t="s">
        <v>175</v>
      </c>
      <c r="AW1002" s="55">
        <v>2</v>
      </c>
      <c r="AX1002" s="93" t="s">
        <v>116</v>
      </c>
      <c r="AY1002" s="72"/>
      <c r="AZ1002" s="72"/>
      <c r="BA1002" s="109"/>
      <c r="BB1002" s="55"/>
      <c r="BC1002" s="95" t="s">
        <v>71</v>
      </c>
      <c r="BD1002" s="70" t="s">
        <v>428</v>
      </c>
      <c r="BE1002" s="70"/>
      <c r="BF1002" s="70"/>
      <c r="BG1002" s="70" t="s">
        <v>71</v>
      </c>
      <c r="BH1002" s="70" t="s">
        <v>421</v>
      </c>
      <c r="BI1002" s="70"/>
      <c r="BJ1002" s="70"/>
      <c r="BK1002" s="72" t="s">
        <v>332</v>
      </c>
      <c r="BL1002" s="72" t="s">
        <v>153</v>
      </c>
      <c r="BM1002" s="49">
        <v>38</v>
      </c>
      <c r="BN1002" s="60"/>
      <c r="BO1002" s="61">
        <v>49</v>
      </c>
      <c r="BP1002" s="61"/>
      <c r="BQ1002" s="79"/>
      <c r="BR1002" s="62"/>
      <c r="BS1002" s="74"/>
      <c r="BT1002" s="72" t="s">
        <v>333</v>
      </c>
      <c r="BV1002" s="38"/>
    </row>
    <row r="1003" spans="1:74" ht="22.5" customHeight="1">
      <c r="A1003" s="46">
        <v>23</v>
      </c>
      <c r="B1003" s="46">
        <v>1034</v>
      </c>
      <c r="C1003" s="68" t="s">
        <v>1090</v>
      </c>
      <c r="D1003" s="49">
        <v>3</v>
      </c>
      <c r="E1003" s="49" t="str">
        <f t="shared" si="80"/>
        <v>1360CHIN3711</v>
      </c>
      <c r="F1003" s="104" t="s">
        <v>593</v>
      </c>
      <c r="G1003" s="85" t="s">
        <v>1091</v>
      </c>
      <c r="H1003" s="77" t="s">
        <v>111</v>
      </c>
      <c r="I1003" s="69" t="s">
        <v>558</v>
      </c>
      <c r="J1003" s="53"/>
      <c r="K1003" s="53"/>
      <c r="L1003" s="46"/>
      <c r="M1003" s="69"/>
      <c r="N1003" s="46"/>
      <c r="O1003" s="46">
        <v>1</v>
      </c>
      <c r="P1003" s="92"/>
      <c r="Q1003" s="92"/>
      <c r="R1003" s="69"/>
      <c r="S1003" s="70">
        <v>1</v>
      </c>
      <c r="T1003" s="70">
        <v>1</v>
      </c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69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8">
        <v>55</v>
      </c>
      <c r="AQ1003" s="55">
        <f>VLOOKUP(E1003,'[1]LopHocPhan'!C$2:F$1412,4,FALSE)</f>
        <v>0</v>
      </c>
      <c r="AR1003" s="55"/>
      <c r="AS1003" s="55"/>
      <c r="AT1003" s="55"/>
      <c r="AU1003" s="93">
        <f t="shared" si="83"/>
        <v>55</v>
      </c>
      <c r="AV1003" s="94" t="s">
        <v>175</v>
      </c>
      <c r="AW1003" s="55">
        <v>4</v>
      </c>
      <c r="AX1003" s="93" t="s">
        <v>318</v>
      </c>
      <c r="AY1003" s="72"/>
      <c r="AZ1003" s="72"/>
      <c r="BA1003" s="109"/>
      <c r="BB1003" s="55"/>
      <c r="BC1003" s="122" t="s">
        <v>93</v>
      </c>
      <c r="BD1003" s="55" t="s">
        <v>482</v>
      </c>
      <c r="BE1003" s="109"/>
      <c r="BF1003" s="55"/>
      <c r="BG1003" s="109" t="s">
        <v>93</v>
      </c>
      <c r="BH1003" s="55" t="s">
        <v>201</v>
      </c>
      <c r="BI1003" s="109"/>
      <c r="BJ1003" s="55"/>
      <c r="BK1003" s="72" t="s">
        <v>332</v>
      </c>
      <c r="BL1003" s="72" t="s">
        <v>153</v>
      </c>
      <c r="BM1003" s="49">
        <v>38</v>
      </c>
      <c r="BN1003" s="60"/>
      <c r="BO1003" s="61">
        <v>49</v>
      </c>
      <c r="BP1003" s="61"/>
      <c r="BQ1003" s="79"/>
      <c r="BR1003" s="62"/>
      <c r="BS1003" s="74"/>
      <c r="BT1003" s="72" t="s">
        <v>333</v>
      </c>
      <c r="BV1003" s="38"/>
    </row>
    <row r="1004" spans="1:74" ht="22.5" customHeight="1">
      <c r="A1004" s="46">
        <v>24</v>
      </c>
      <c r="B1004" s="46">
        <v>1035</v>
      </c>
      <c r="C1004" s="68" t="s">
        <v>1090</v>
      </c>
      <c r="D1004" s="49">
        <v>3</v>
      </c>
      <c r="E1004" s="49" t="str">
        <f t="shared" si="80"/>
        <v>1361CHIN3711</v>
      </c>
      <c r="F1004" s="104" t="s">
        <v>594</v>
      </c>
      <c r="G1004" s="85" t="s">
        <v>1091</v>
      </c>
      <c r="H1004" s="77" t="s">
        <v>111</v>
      </c>
      <c r="I1004" s="69" t="s">
        <v>558</v>
      </c>
      <c r="J1004" s="53"/>
      <c r="K1004" s="53"/>
      <c r="L1004" s="46"/>
      <c r="M1004" s="69"/>
      <c r="N1004" s="46"/>
      <c r="O1004" s="46">
        <v>1</v>
      </c>
      <c r="P1004" s="92"/>
      <c r="Q1004" s="92"/>
      <c r="R1004" s="69"/>
      <c r="S1004" s="70">
        <v>1</v>
      </c>
      <c r="T1004" s="70">
        <v>1</v>
      </c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69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8">
        <v>55</v>
      </c>
      <c r="AQ1004" s="55">
        <f>VLOOKUP(E1004,'[1]LopHocPhan'!C$2:F$1412,4,FALSE)</f>
        <v>1</v>
      </c>
      <c r="AR1004" s="55"/>
      <c r="AS1004" s="55"/>
      <c r="AT1004" s="55"/>
      <c r="AU1004" s="93">
        <f t="shared" si="83"/>
        <v>55</v>
      </c>
      <c r="AV1004" s="94" t="s">
        <v>175</v>
      </c>
      <c r="AW1004" s="55">
        <v>4</v>
      </c>
      <c r="AX1004" s="93" t="s">
        <v>131</v>
      </c>
      <c r="AY1004" s="72"/>
      <c r="AZ1004" s="72"/>
      <c r="BA1004" s="70"/>
      <c r="BB1004" s="70"/>
      <c r="BC1004" s="122" t="s">
        <v>93</v>
      </c>
      <c r="BD1004" s="55" t="s">
        <v>464</v>
      </c>
      <c r="BE1004" s="109"/>
      <c r="BF1004" s="55"/>
      <c r="BG1004" s="109" t="s">
        <v>93</v>
      </c>
      <c r="BH1004" s="55" t="s">
        <v>483</v>
      </c>
      <c r="BI1004" s="109"/>
      <c r="BJ1004" s="55"/>
      <c r="BK1004" s="72" t="s">
        <v>332</v>
      </c>
      <c r="BL1004" s="72" t="s">
        <v>153</v>
      </c>
      <c r="BM1004" s="49">
        <v>38</v>
      </c>
      <c r="BN1004" s="60"/>
      <c r="BO1004" s="61">
        <v>49</v>
      </c>
      <c r="BP1004" s="61"/>
      <c r="BQ1004" s="79"/>
      <c r="BR1004" s="62"/>
      <c r="BS1004" s="74"/>
      <c r="BT1004" s="72" t="s">
        <v>333</v>
      </c>
      <c r="BV1004" s="38"/>
    </row>
    <row r="1005" spans="1:74" ht="22.5" customHeight="1">
      <c r="A1005" s="46">
        <v>25</v>
      </c>
      <c r="B1005" s="46">
        <v>1036</v>
      </c>
      <c r="C1005" s="68" t="s">
        <v>1090</v>
      </c>
      <c r="D1005" s="49">
        <v>3</v>
      </c>
      <c r="E1005" s="49" t="str">
        <f t="shared" si="80"/>
        <v>1362CHIN3711</v>
      </c>
      <c r="F1005" s="104" t="s">
        <v>595</v>
      </c>
      <c r="G1005" s="85" t="s">
        <v>1091</v>
      </c>
      <c r="H1005" s="77" t="s">
        <v>111</v>
      </c>
      <c r="I1005" s="69" t="s">
        <v>558</v>
      </c>
      <c r="J1005" s="53"/>
      <c r="K1005" s="53"/>
      <c r="L1005" s="46"/>
      <c r="M1005" s="69"/>
      <c r="N1005" s="46"/>
      <c r="O1005" s="46">
        <v>1</v>
      </c>
      <c r="P1005" s="92"/>
      <c r="Q1005" s="92"/>
      <c r="R1005" s="69"/>
      <c r="S1005" s="70">
        <v>1</v>
      </c>
      <c r="T1005" s="70">
        <v>1</v>
      </c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69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8">
        <v>55</v>
      </c>
      <c r="AQ1005" s="55">
        <f>VLOOKUP(E1005,'[1]LopHocPhan'!C$2:F$1412,4,FALSE)</f>
        <v>0</v>
      </c>
      <c r="AR1005" s="55"/>
      <c r="AS1005" s="55"/>
      <c r="AT1005" s="55"/>
      <c r="AU1005" s="93">
        <f t="shared" si="83"/>
        <v>55</v>
      </c>
      <c r="AV1005" s="94" t="s">
        <v>175</v>
      </c>
      <c r="AW1005" s="55">
        <v>4</v>
      </c>
      <c r="AX1005" s="93" t="s">
        <v>135</v>
      </c>
      <c r="AY1005" s="72"/>
      <c r="AZ1005" s="72"/>
      <c r="BA1005" s="109"/>
      <c r="BB1005" s="55"/>
      <c r="BC1005" s="122" t="s">
        <v>93</v>
      </c>
      <c r="BD1005" s="55" t="s">
        <v>313</v>
      </c>
      <c r="BE1005" s="109"/>
      <c r="BF1005" s="55"/>
      <c r="BG1005" s="109" t="s">
        <v>93</v>
      </c>
      <c r="BH1005" s="55" t="s">
        <v>481</v>
      </c>
      <c r="BI1005" s="109"/>
      <c r="BJ1005" s="55"/>
      <c r="BK1005" s="72" t="s">
        <v>332</v>
      </c>
      <c r="BL1005" s="72" t="s">
        <v>153</v>
      </c>
      <c r="BM1005" s="49">
        <v>38</v>
      </c>
      <c r="BN1005" s="60"/>
      <c r="BO1005" s="61">
        <v>49</v>
      </c>
      <c r="BP1005" s="61"/>
      <c r="BQ1005" s="79"/>
      <c r="BR1005" s="62"/>
      <c r="BS1005" s="74"/>
      <c r="BT1005" s="72" t="s">
        <v>333</v>
      </c>
      <c r="BV1005" s="38"/>
    </row>
    <row r="1006" spans="1:74" ht="22.5" customHeight="1">
      <c r="A1006" s="46">
        <v>26</v>
      </c>
      <c r="B1006" s="46">
        <v>1037</v>
      </c>
      <c r="C1006" s="68" t="s">
        <v>1090</v>
      </c>
      <c r="D1006" s="49">
        <v>3</v>
      </c>
      <c r="E1006" s="49" t="str">
        <f t="shared" si="80"/>
        <v>1363CHIN3711</v>
      </c>
      <c r="F1006" s="104" t="s">
        <v>596</v>
      </c>
      <c r="G1006" s="85" t="s">
        <v>1091</v>
      </c>
      <c r="H1006" s="77" t="s">
        <v>111</v>
      </c>
      <c r="I1006" s="69" t="s">
        <v>558</v>
      </c>
      <c r="J1006" s="53"/>
      <c r="K1006" s="53"/>
      <c r="L1006" s="46"/>
      <c r="M1006" s="69"/>
      <c r="N1006" s="46"/>
      <c r="O1006" s="46">
        <v>1</v>
      </c>
      <c r="P1006" s="92"/>
      <c r="Q1006" s="92"/>
      <c r="R1006" s="69"/>
      <c r="S1006" s="70">
        <v>1</v>
      </c>
      <c r="T1006" s="70">
        <v>1</v>
      </c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69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8">
        <v>55</v>
      </c>
      <c r="AQ1006" s="55">
        <f>VLOOKUP(E1006,'[1]LopHocPhan'!C$2:F$1412,4,FALSE)</f>
        <v>0</v>
      </c>
      <c r="AR1006" s="55"/>
      <c r="AS1006" s="55"/>
      <c r="AT1006" s="55"/>
      <c r="AU1006" s="93">
        <f t="shared" si="83"/>
        <v>55</v>
      </c>
      <c r="AV1006" s="94" t="s">
        <v>175</v>
      </c>
      <c r="AW1006" s="55">
        <v>4</v>
      </c>
      <c r="AX1006" s="93" t="s">
        <v>138</v>
      </c>
      <c r="AY1006" s="72"/>
      <c r="AZ1006" s="72"/>
      <c r="BA1006" s="109"/>
      <c r="BB1006" s="55"/>
      <c r="BC1006" s="122" t="s">
        <v>93</v>
      </c>
      <c r="BD1006" s="55" t="s">
        <v>465</v>
      </c>
      <c r="BE1006" s="109"/>
      <c r="BF1006" s="55"/>
      <c r="BG1006" s="109" t="s">
        <v>93</v>
      </c>
      <c r="BH1006" s="55" t="s">
        <v>482</v>
      </c>
      <c r="BI1006" s="109"/>
      <c r="BJ1006" s="55"/>
      <c r="BK1006" s="72" t="s">
        <v>332</v>
      </c>
      <c r="BL1006" s="72" t="s">
        <v>153</v>
      </c>
      <c r="BM1006" s="49">
        <v>38</v>
      </c>
      <c r="BN1006" s="60"/>
      <c r="BO1006" s="61">
        <v>49</v>
      </c>
      <c r="BP1006" s="61"/>
      <c r="BQ1006" s="79"/>
      <c r="BR1006" s="62"/>
      <c r="BS1006" s="74"/>
      <c r="BT1006" s="72" t="s">
        <v>333</v>
      </c>
      <c r="BV1006" s="38"/>
    </row>
    <row r="1007" spans="1:74" ht="22.5" customHeight="1">
      <c r="A1007" s="46">
        <v>27</v>
      </c>
      <c r="B1007" s="46">
        <v>1038</v>
      </c>
      <c r="C1007" s="68" t="s">
        <v>1090</v>
      </c>
      <c r="D1007" s="49">
        <v>3</v>
      </c>
      <c r="E1007" s="49" t="str">
        <f t="shared" si="80"/>
        <v>1364CHIN3711</v>
      </c>
      <c r="F1007" s="104" t="s">
        <v>597</v>
      </c>
      <c r="G1007" s="85" t="s">
        <v>1091</v>
      </c>
      <c r="H1007" s="77" t="s">
        <v>111</v>
      </c>
      <c r="I1007" s="69" t="s">
        <v>558</v>
      </c>
      <c r="J1007" s="53"/>
      <c r="K1007" s="53"/>
      <c r="L1007" s="46"/>
      <c r="M1007" s="69"/>
      <c r="N1007" s="46"/>
      <c r="O1007" s="46">
        <v>1</v>
      </c>
      <c r="P1007" s="92"/>
      <c r="Q1007" s="92"/>
      <c r="R1007" s="69"/>
      <c r="S1007" s="70">
        <v>1</v>
      </c>
      <c r="T1007" s="70">
        <v>1</v>
      </c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69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8">
        <v>55</v>
      </c>
      <c r="AQ1007" s="55">
        <f>VLOOKUP(E1007,'[1]LopHocPhan'!C$2:F$1412,4,FALSE)</f>
        <v>3</v>
      </c>
      <c r="AR1007" s="55"/>
      <c r="AS1007" s="55"/>
      <c r="AT1007" s="55">
        <v>1</v>
      </c>
      <c r="AU1007" s="93">
        <f t="shared" si="83"/>
        <v>55</v>
      </c>
      <c r="AV1007" s="94" t="s">
        <v>175</v>
      </c>
      <c r="AW1007" s="55">
        <v>4</v>
      </c>
      <c r="AX1007" s="93" t="s">
        <v>209</v>
      </c>
      <c r="AY1007" s="72"/>
      <c r="AZ1007" s="72"/>
      <c r="BA1007" s="109"/>
      <c r="BB1007" s="55"/>
      <c r="BC1007" s="122" t="s">
        <v>93</v>
      </c>
      <c r="BD1007" s="55" t="s">
        <v>189</v>
      </c>
      <c r="BE1007" s="109"/>
      <c r="BF1007" s="55"/>
      <c r="BG1007" s="109" t="s">
        <v>93</v>
      </c>
      <c r="BH1007" s="55" t="s">
        <v>464</v>
      </c>
      <c r="BI1007" s="109"/>
      <c r="BJ1007" s="55"/>
      <c r="BK1007" s="72" t="s">
        <v>332</v>
      </c>
      <c r="BL1007" s="72" t="s">
        <v>153</v>
      </c>
      <c r="BM1007" s="49">
        <v>38</v>
      </c>
      <c r="BN1007" s="60"/>
      <c r="BO1007" s="61">
        <v>49</v>
      </c>
      <c r="BP1007" s="61"/>
      <c r="BQ1007" s="79"/>
      <c r="BR1007" s="62"/>
      <c r="BS1007" s="74"/>
      <c r="BT1007" s="72" t="s">
        <v>333</v>
      </c>
      <c r="BV1007" s="38"/>
    </row>
    <row r="1008" spans="1:74" ht="22.5" customHeight="1">
      <c r="A1008" s="46">
        <v>28</v>
      </c>
      <c r="B1008" s="46">
        <v>1121</v>
      </c>
      <c r="C1008" s="68" t="s">
        <v>1090</v>
      </c>
      <c r="D1008" s="49">
        <v>3</v>
      </c>
      <c r="E1008" s="49" t="str">
        <f t="shared" si="80"/>
        <v>1365CHIN3711</v>
      </c>
      <c r="F1008" s="104" t="s">
        <v>598</v>
      </c>
      <c r="G1008" s="85" t="s">
        <v>1091</v>
      </c>
      <c r="H1008" s="77" t="s">
        <v>111</v>
      </c>
      <c r="I1008" s="69" t="s">
        <v>329</v>
      </c>
      <c r="J1008" s="53"/>
      <c r="K1008" s="53"/>
      <c r="L1008" s="46"/>
      <c r="M1008" s="69"/>
      <c r="N1008" s="46"/>
      <c r="O1008" s="46">
        <v>1</v>
      </c>
      <c r="P1008" s="92"/>
      <c r="Q1008" s="92"/>
      <c r="R1008" s="69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69"/>
      <c r="AF1008" s="70"/>
      <c r="AG1008" s="70">
        <v>1</v>
      </c>
      <c r="AH1008" s="70"/>
      <c r="AI1008" s="70"/>
      <c r="AJ1008" s="70"/>
      <c r="AK1008" s="70"/>
      <c r="AL1008" s="70"/>
      <c r="AM1008" s="70"/>
      <c r="AN1008" s="70"/>
      <c r="AO1008" s="70"/>
      <c r="AP1008" s="78">
        <v>55</v>
      </c>
      <c r="AQ1008" s="55">
        <f>VLOOKUP(E1008,'[1]LopHocPhan'!C$2:F$1412,4,FALSE)</f>
        <v>0</v>
      </c>
      <c r="AR1008" s="55"/>
      <c r="AS1008" s="55"/>
      <c r="AT1008" s="55"/>
      <c r="AU1008" s="93">
        <f t="shared" si="83"/>
        <v>55</v>
      </c>
      <c r="AV1008" s="94" t="s">
        <v>878</v>
      </c>
      <c r="AW1008" s="55">
        <v>4</v>
      </c>
      <c r="AX1008" s="93" t="s">
        <v>124</v>
      </c>
      <c r="AY1008" s="72"/>
      <c r="AZ1008" s="72"/>
      <c r="BA1008" s="95" t="s">
        <v>93</v>
      </c>
      <c r="BB1008" s="70" t="s">
        <v>120</v>
      </c>
      <c r="BC1008" s="70"/>
      <c r="BD1008" s="70"/>
      <c r="BE1008" s="70" t="s">
        <v>71</v>
      </c>
      <c r="BF1008" s="70" t="s">
        <v>428</v>
      </c>
      <c r="BG1008" s="70"/>
      <c r="BH1008" s="70"/>
      <c r="BI1008" s="70"/>
      <c r="BJ1008" s="70"/>
      <c r="BK1008" s="72" t="s">
        <v>332</v>
      </c>
      <c r="BL1008" s="72" t="s">
        <v>569</v>
      </c>
      <c r="BM1008" s="49">
        <v>38</v>
      </c>
      <c r="BN1008" s="60"/>
      <c r="BO1008" s="61">
        <v>49</v>
      </c>
      <c r="BP1008" s="61"/>
      <c r="BQ1008" s="79"/>
      <c r="BR1008" s="62"/>
      <c r="BS1008" s="74"/>
      <c r="BT1008" s="72" t="s">
        <v>333</v>
      </c>
      <c r="BV1008" s="38"/>
    </row>
    <row r="1009" spans="1:74" ht="22.5" customHeight="1">
      <c r="A1009" s="46">
        <v>29</v>
      </c>
      <c r="B1009" s="46">
        <v>1122</v>
      </c>
      <c r="C1009" s="68" t="s">
        <v>1090</v>
      </c>
      <c r="D1009" s="49">
        <v>3</v>
      </c>
      <c r="E1009" s="49" t="str">
        <f t="shared" si="80"/>
        <v>1366CHIN3711</v>
      </c>
      <c r="F1009" s="104" t="s">
        <v>600</v>
      </c>
      <c r="G1009" s="85" t="s">
        <v>1091</v>
      </c>
      <c r="H1009" s="77" t="s">
        <v>111</v>
      </c>
      <c r="I1009" s="69" t="s">
        <v>329</v>
      </c>
      <c r="J1009" s="53"/>
      <c r="K1009" s="53"/>
      <c r="L1009" s="46"/>
      <c r="M1009" s="69"/>
      <c r="N1009" s="46"/>
      <c r="O1009" s="46">
        <v>1</v>
      </c>
      <c r="P1009" s="92"/>
      <c r="Q1009" s="92"/>
      <c r="R1009" s="69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69"/>
      <c r="AF1009" s="70"/>
      <c r="AG1009" s="70">
        <v>1</v>
      </c>
      <c r="AH1009" s="70"/>
      <c r="AI1009" s="70"/>
      <c r="AJ1009" s="70"/>
      <c r="AK1009" s="70"/>
      <c r="AL1009" s="70"/>
      <c r="AM1009" s="70"/>
      <c r="AN1009" s="70"/>
      <c r="AO1009" s="70"/>
      <c r="AP1009" s="78">
        <v>55</v>
      </c>
      <c r="AQ1009" s="55">
        <f>VLOOKUP(E1009,'[1]LopHocPhan'!C$2:F$1412,4,FALSE)</f>
        <v>0</v>
      </c>
      <c r="AR1009" s="55"/>
      <c r="AS1009" s="55"/>
      <c r="AT1009" s="55"/>
      <c r="AU1009" s="93">
        <f t="shared" si="83"/>
        <v>55</v>
      </c>
      <c r="AV1009" s="94" t="s">
        <v>878</v>
      </c>
      <c r="AW1009" s="55">
        <v>4</v>
      </c>
      <c r="AX1009" s="93" t="s">
        <v>1092</v>
      </c>
      <c r="AY1009" s="72"/>
      <c r="AZ1009" s="72"/>
      <c r="BA1009" s="95" t="s">
        <v>93</v>
      </c>
      <c r="BB1009" s="70" t="s">
        <v>427</v>
      </c>
      <c r="BC1009" s="70"/>
      <c r="BD1009" s="70"/>
      <c r="BE1009" s="70" t="s">
        <v>71</v>
      </c>
      <c r="BF1009" s="70" t="s">
        <v>522</v>
      </c>
      <c r="BG1009" s="70"/>
      <c r="BH1009" s="70"/>
      <c r="BI1009" s="70"/>
      <c r="BJ1009" s="70"/>
      <c r="BK1009" s="72" t="s">
        <v>332</v>
      </c>
      <c r="BL1009" s="72" t="s">
        <v>569</v>
      </c>
      <c r="BM1009" s="49">
        <v>38</v>
      </c>
      <c r="BN1009" s="60"/>
      <c r="BO1009" s="61">
        <v>49</v>
      </c>
      <c r="BP1009" s="61"/>
      <c r="BQ1009" s="79"/>
      <c r="BR1009" s="62"/>
      <c r="BS1009" s="74"/>
      <c r="BT1009" s="72" t="s">
        <v>333</v>
      </c>
      <c r="BV1009" s="38"/>
    </row>
    <row r="1010" spans="1:74" ht="22.5" customHeight="1">
      <c r="A1010" s="46">
        <v>30</v>
      </c>
      <c r="B1010" s="46">
        <v>1123</v>
      </c>
      <c r="C1010" s="68" t="s">
        <v>1090</v>
      </c>
      <c r="D1010" s="49">
        <v>3</v>
      </c>
      <c r="E1010" s="49" t="str">
        <f t="shared" si="80"/>
        <v>1367CHIN3711</v>
      </c>
      <c r="F1010" s="104" t="s">
        <v>786</v>
      </c>
      <c r="G1010" s="85" t="s">
        <v>1091</v>
      </c>
      <c r="H1010" s="77" t="s">
        <v>111</v>
      </c>
      <c r="I1010" s="69" t="s">
        <v>329</v>
      </c>
      <c r="J1010" s="53"/>
      <c r="K1010" s="53"/>
      <c r="L1010" s="46"/>
      <c r="M1010" s="69"/>
      <c r="N1010" s="46"/>
      <c r="O1010" s="46">
        <v>1</v>
      </c>
      <c r="P1010" s="92"/>
      <c r="Q1010" s="92"/>
      <c r="R1010" s="69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69"/>
      <c r="AF1010" s="70"/>
      <c r="AG1010" s="70">
        <v>1</v>
      </c>
      <c r="AH1010" s="70"/>
      <c r="AI1010" s="70"/>
      <c r="AJ1010" s="70"/>
      <c r="AK1010" s="70"/>
      <c r="AL1010" s="70"/>
      <c r="AM1010" s="70"/>
      <c r="AN1010" s="70"/>
      <c r="AO1010" s="70"/>
      <c r="AP1010" s="78">
        <v>55</v>
      </c>
      <c r="AQ1010" s="55">
        <f>VLOOKUP(E1010,'[1]LopHocPhan'!C$2:F$1412,4,FALSE)</f>
        <v>0</v>
      </c>
      <c r="AR1010" s="55"/>
      <c r="AS1010" s="55"/>
      <c r="AT1010" s="55"/>
      <c r="AU1010" s="93">
        <f t="shared" si="83"/>
        <v>55</v>
      </c>
      <c r="AV1010" s="94" t="s">
        <v>878</v>
      </c>
      <c r="AW1010" s="55">
        <v>4</v>
      </c>
      <c r="AX1010" s="93" t="s">
        <v>125</v>
      </c>
      <c r="AY1010" s="72"/>
      <c r="AZ1010" s="72"/>
      <c r="BA1010" s="95" t="s">
        <v>93</v>
      </c>
      <c r="BB1010" s="70" t="s">
        <v>421</v>
      </c>
      <c r="BC1010" s="70"/>
      <c r="BD1010" s="70"/>
      <c r="BE1010" s="70" t="s">
        <v>71</v>
      </c>
      <c r="BF1010" s="70" t="s">
        <v>415</v>
      </c>
      <c r="BG1010" s="70"/>
      <c r="BH1010" s="70"/>
      <c r="BI1010" s="70"/>
      <c r="BJ1010" s="70"/>
      <c r="BK1010" s="72" t="s">
        <v>332</v>
      </c>
      <c r="BL1010" s="72" t="s">
        <v>569</v>
      </c>
      <c r="BM1010" s="49">
        <v>38</v>
      </c>
      <c r="BN1010" s="60"/>
      <c r="BO1010" s="61">
        <v>49</v>
      </c>
      <c r="BP1010" s="61"/>
      <c r="BQ1010" s="79"/>
      <c r="BR1010" s="62"/>
      <c r="BS1010" s="74"/>
      <c r="BT1010" s="72" t="s">
        <v>333</v>
      </c>
      <c r="BV1010" s="38"/>
    </row>
    <row r="1011" spans="1:74" ht="22.5" customHeight="1">
      <c r="A1011" s="46">
        <v>31</v>
      </c>
      <c r="B1011" s="46">
        <v>1124</v>
      </c>
      <c r="C1011" s="68" t="s">
        <v>1090</v>
      </c>
      <c r="D1011" s="49">
        <v>3</v>
      </c>
      <c r="E1011" s="49" t="str">
        <f t="shared" si="80"/>
        <v>1368CHIN3711</v>
      </c>
      <c r="F1011" s="104" t="s">
        <v>986</v>
      </c>
      <c r="G1011" s="85" t="s">
        <v>1091</v>
      </c>
      <c r="H1011" s="77" t="s">
        <v>111</v>
      </c>
      <c r="I1011" s="69" t="s">
        <v>329</v>
      </c>
      <c r="J1011" s="53"/>
      <c r="K1011" s="53"/>
      <c r="L1011" s="46"/>
      <c r="M1011" s="69"/>
      <c r="N1011" s="46"/>
      <c r="O1011" s="46">
        <v>1</v>
      </c>
      <c r="P1011" s="92"/>
      <c r="Q1011" s="92"/>
      <c r="R1011" s="69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69"/>
      <c r="AF1011" s="70"/>
      <c r="AG1011" s="70">
        <v>1</v>
      </c>
      <c r="AH1011" s="70"/>
      <c r="AI1011" s="70"/>
      <c r="AJ1011" s="70"/>
      <c r="AK1011" s="70"/>
      <c r="AL1011" s="70"/>
      <c r="AM1011" s="70"/>
      <c r="AN1011" s="70"/>
      <c r="AO1011" s="70"/>
      <c r="AP1011" s="78">
        <v>55</v>
      </c>
      <c r="AQ1011" s="55">
        <f>VLOOKUP(E1011,'[1]LopHocPhan'!C$2:F$1412,4,FALSE)</f>
        <v>0</v>
      </c>
      <c r="AR1011" s="55"/>
      <c r="AS1011" s="55"/>
      <c r="AT1011" s="55"/>
      <c r="AU1011" s="93">
        <f t="shared" si="83"/>
        <v>55</v>
      </c>
      <c r="AV1011" s="94" t="s">
        <v>878</v>
      </c>
      <c r="AW1011" s="55">
        <v>4</v>
      </c>
      <c r="AX1011" s="93" t="s">
        <v>86</v>
      </c>
      <c r="AY1011" s="72"/>
      <c r="AZ1011" s="72"/>
      <c r="BA1011" s="95" t="s">
        <v>93</v>
      </c>
      <c r="BB1011" s="70" t="s">
        <v>298</v>
      </c>
      <c r="BC1011" s="70"/>
      <c r="BD1011" s="70"/>
      <c r="BE1011" s="70" t="s">
        <v>71</v>
      </c>
      <c r="BF1011" s="70" t="s">
        <v>460</v>
      </c>
      <c r="BG1011" s="70"/>
      <c r="BH1011" s="70"/>
      <c r="BI1011" s="70"/>
      <c r="BJ1011" s="70"/>
      <c r="BK1011" s="72" t="s">
        <v>332</v>
      </c>
      <c r="BL1011" s="72" t="s">
        <v>569</v>
      </c>
      <c r="BM1011" s="49">
        <v>38</v>
      </c>
      <c r="BN1011" s="60"/>
      <c r="BO1011" s="61">
        <v>49</v>
      </c>
      <c r="BP1011" s="61"/>
      <c r="BQ1011" s="79"/>
      <c r="BR1011" s="62"/>
      <c r="BS1011" s="74"/>
      <c r="BT1011" s="72" t="s">
        <v>333</v>
      </c>
      <c r="BV1011" s="38"/>
    </row>
    <row r="1012" spans="1:74" ht="22.5" customHeight="1">
      <c r="A1012" s="46">
        <v>32</v>
      </c>
      <c r="B1012" s="46">
        <v>1125</v>
      </c>
      <c r="C1012" s="68" t="s">
        <v>1090</v>
      </c>
      <c r="D1012" s="49">
        <v>3</v>
      </c>
      <c r="E1012" s="49" t="str">
        <f t="shared" si="80"/>
        <v>1369CHIN3711</v>
      </c>
      <c r="F1012" s="104" t="s">
        <v>987</v>
      </c>
      <c r="G1012" s="85" t="s">
        <v>1091</v>
      </c>
      <c r="H1012" s="77" t="s">
        <v>111</v>
      </c>
      <c r="I1012" s="69" t="s">
        <v>329</v>
      </c>
      <c r="J1012" s="53"/>
      <c r="K1012" s="53"/>
      <c r="L1012" s="46"/>
      <c r="M1012" s="69"/>
      <c r="N1012" s="46"/>
      <c r="O1012" s="46">
        <v>1</v>
      </c>
      <c r="P1012" s="92"/>
      <c r="Q1012" s="92"/>
      <c r="R1012" s="69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69"/>
      <c r="AF1012" s="70"/>
      <c r="AG1012" s="70">
        <v>1</v>
      </c>
      <c r="AH1012" s="70"/>
      <c r="AI1012" s="70"/>
      <c r="AJ1012" s="70"/>
      <c r="AK1012" s="70"/>
      <c r="AL1012" s="70"/>
      <c r="AM1012" s="70"/>
      <c r="AN1012" s="70"/>
      <c r="AO1012" s="70"/>
      <c r="AP1012" s="78">
        <v>55</v>
      </c>
      <c r="AQ1012" s="55">
        <f>VLOOKUP(E1012,'[1]LopHocPhan'!C$2:F$1412,4,FALSE)</f>
        <v>0</v>
      </c>
      <c r="AR1012" s="55"/>
      <c r="AS1012" s="55"/>
      <c r="AT1012" s="55">
        <v>1</v>
      </c>
      <c r="AU1012" s="93">
        <f t="shared" si="83"/>
        <v>55</v>
      </c>
      <c r="AV1012" s="94" t="s">
        <v>878</v>
      </c>
      <c r="AW1012" s="55">
        <v>4</v>
      </c>
      <c r="AX1012" s="93" t="s">
        <v>94</v>
      </c>
      <c r="AY1012" s="72"/>
      <c r="AZ1012" s="72"/>
      <c r="BA1012" s="95" t="s">
        <v>93</v>
      </c>
      <c r="BB1012" s="70" t="s">
        <v>299</v>
      </c>
      <c r="BC1012" s="70"/>
      <c r="BD1012" s="70"/>
      <c r="BE1012" s="70" t="s">
        <v>71</v>
      </c>
      <c r="BF1012" s="70" t="s">
        <v>427</v>
      </c>
      <c r="BG1012" s="70"/>
      <c r="BH1012" s="70"/>
      <c r="BI1012" s="70"/>
      <c r="BJ1012" s="70"/>
      <c r="BK1012" s="72" t="s">
        <v>332</v>
      </c>
      <c r="BL1012" s="72" t="s">
        <v>569</v>
      </c>
      <c r="BM1012" s="49">
        <v>38</v>
      </c>
      <c r="BN1012" s="60"/>
      <c r="BO1012" s="61">
        <v>49</v>
      </c>
      <c r="BP1012" s="61"/>
      <c r="BQ1012" s="79"/>
      <c r="BR1012" s="62"/>
      <c r="BS1012" s="74"/>
      <c r="BT1012" s="72" t="s">
        <v>333</v>
      </c>
      <c r="BV1012" s="38"/>
    </row>
    <row r="1013" spans="1:74" ht="22.5" customHeight="1">
      <c r="A1013" s="46">
        <v>33</v>
      </c>
      <c r="B1013" s="46">
        <v>1188</v>
      </c>
      <c r="C1013" s="68" t="s">
        <v>1090</v>
      </c>
      <c r="D1013" s="49">
        <v>3</v>
      </c>
      <c r="E1013" s="49" t="str">
        <f t="shared" si="80"/>
        <v>1370CHIN3711</v>
      </c>
      <c r="F1013" s="49">
        <v>1370</v>
      </c>
      <c r="G1013" s="85" t="s">
        <v>1091</v>
      </c>
      <c r="H1013" s="77" t="s">
        <v>111</v>
      </c>
      <c r="I1013" s="69" t="s">
        <v>879</v>
      </c>
      <c r="J1013" s="53"/>
      <c r="K1013" s="53"/>
      <c r="L1013" s="46"/>
      <c r="M1013" s="69"/>
      <c r="N1013" s="46"/>
      <c r="O1013" s="46">
        <v>1</v>
      </c>
      <c r="P1013" s="92"/>
      <c r="Q1013" s="92"/>
      <c r="R1013" s="69"/>
      <c r="S1013" s="69"/>
      <c r="T1013" s="69"/>
      <c r="U1013" s="69"/>
      <c r="V1013" s="70">
        <v>1</v>
      </c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70"/>
      <c r="AI1013" s="70"/>
      <c r="AJ1013" s="70"/>
      <c r="AK1013" s="70"/>
      <c r="AL1013" s="70"/>
      <c r="AM1013" s="70"/>
      <c r="AN1013" s="70"/>
      <c r="AO1013" s="70"/>
      <c r="AP1013" s="78">
        <v>50</v>
      </c>
      <c r="AQ1013" s="55">
        <f>VLOOKUP(E1013,'[1]LopHocPhan'!C$2:F$1412,4,FALSE)</f>
        <v>1</v>
      </c>
      <c r="AR1013" s="55"/>
      <c r="AS1013" s="55"/>
      <c r="AT1013" s="55"/>
      <c r="AU1013" s="93">
        <f t="shared" si="83"/>
        <v>50</v>
      </c>
      <c r="AV1013" s="94" t="s">
        <v>129</v>
      </c>
      <c r="AW1013" s="55">
        <v>4</v>
      </c>
      <c r="AX1013" s="93" t="s">
        <v>1092</v>
      </c>
      <c r="AY1013" s="107"/>
      <c r="AZ1013" s="72"/>
      <c r="BA1013" s="69" t="s">
        <v>71</v>
      </c>
      <c r="BB1013" s="77" t="s">
        <v>427</v>
      </c>
      <c r="BC1013" s="69"/>
      <c r="BD1013" s="77"/>
      <c r="BE1013" s="69"/>
      <c r="BF1013" s="77"/>
      <c r="BG1013" s="69"/>
      <c r="BH1013" s="77"/>
      <c r="BI1013" s="114" t="s">
        <v>93</v>
      </c>
      <c r="BJ1013" s="77" t="s">
        <v>428</v>
      </c>
      <c r="BK1013" s="107" t="s">
        <v>332</v>
      </c>
      <c r="BL1013" s="107" t="s">
        <v>569</v>
      </c>
      <c r="BM1013" s="49">
        <v>38</v>
      </c>
      <c r="BN1013" s="60"/>
      <c r="BO1013" s="61">
        <v>49</v>
      </c>
      <c r="BP1013" s="61"/>
      <c r="BQ1013" s="79"/>
      <c r="BR1013" s="62"/>
      <c r="BS1013" s="74"/>
      <c r="BT1013" s="72" t="s">
        <v>333</v>
      </c>
      <c r="BV1013" s="38"/>
    </row>
    <row r="1014" spans="1:74" ht="22.5" customHeight="1">
      <c r="A1014" s="46">
        <v>34</v>
      </c>
      <c r="B1014" s="46">
        <v>1189</v>
      </c>
      <c r="C1014" s="68" t="s">
        <v>1090</v>
      </c>
      <c r="D1014" s="49">
        <v>3</v>
      </c>
      <c r="E1014" s="49" t="str">
        <f t="shared" si="80"/>
        <v>1371CHIN3711</v>
      </c>
      <c r="F1014" s="49">
        <v>1371</v>
      </c>
      <c r="G1014" s="85" t="s">
        <v>1091</v>
      </c>
      <c r="H1014" s="77" t="s">
        <v>111</v>
      </c>
      <c r="I1014" s="69" t="s">
        <v>879</v>
      </c>
      <c r="J1014" s="53"/>
      <c r="K1014" s="53"/>
      <c r="L1014" s="46"/>
      <c r="M1014" s="69"/>
      <c r="N1014" s="46"/>
      <c r="O1014" s="46">
        <v>1</v>
      </c>
      <c r="P1014" s="92"/>
      <c r="Q1014" s="92"/>
      <c r="R1014" s="69"/>
      <c r="S1014" s="69"/>
      <c r="T1014" s="69"/>
      <c r="U1014" s="69"/>
      <c r="V1014" s="70">
        <v>1</v>
      </c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70"/>
      <c r="AI1014" s="70"/>
      <c r="AJ1014" s="70"/>
      <c r="AK1014" s="70"/>
      <c r="AL1014" s="70"/>
      <c r="AM1014" s="70"/>
      <c r="AN1014" s="70"/>
      <c r="AO1014" s="70"/>
      <c r="AP1014" s="78">
        <v>50</v>
      </c>
      <c r="AQ1014" s="55">
        <f>VLOOKUP(E1014,'[1]LopHocPhan'!C$2:F$1412,4,FALSE)</f>
        <v>0</v>
      </c>
      <c r="AR1014" s="55"/>
      <c r="AS1014" s="55"/>
      <c r="AT1014" s="55"/>
      <c r="AU1014" s="93">
        <f t="shared" si="83"/>
        <v>50</v>
      </c>
      <c r="AV1014" s="94" t="s">
        <v>129</v>
      </c>
      <c r="AW1014" s="55">
        <v>4</v>
      </c>
      <c r="AX1014" s="93" t="s">
        <v>125</v>
      </c>
      <c r="AY1014" s="107"/>
      <c r="AZ1014" s="72"/>
      <c r="BA1014" s="69" t="s">
        <v>71</v>
      </c>
      <c r="BB1014" s="70" t="s">
        <v>421</v>
      </c>
      <c r="BC1014" s="69"/>
      <c r="BD1014" s="77"/>
      <c r="BE1014" s="69"/>
      <c r="BF1014" s="77"/>
      <c r="BG1014" s="69"/>
      <c r="BH1014" s="77"/>
      <c r="BI1014" s="114" t="s">
        <v>93</v>
      </c>
      <c r="BJ1014" s="77" t="s">
        <v>522</v>
      </c>
      <c r="BK1014" s="107" t="s">
        <v>332</v>
      </c>
      <c r="BL1014" s="107" t="s">
        <v>569</v>
      </c>
      <c r="BM1014" s="49">
        <v>38</v>
      </c>
      <c r="BN1014" s="60"/>
      <c r="BO1014" s="61">
        <v>49</v>
      </c>
      <c r="BP1014" s="61"/>
      <c r="BQ1014" s="79"/>
      <c r="BR1014" s="62"/>
      <c r="BS1014" s="74"/>
      <c r="BT1014" s="72" t="s">
        <v>333</v>
      </c>
      <c r="BV1014" s="38"/>
    </row>
    <row r="1015" spans="1:74" ht="22.5" customHeight="1">
      <c r="A1015" s="46">
        <v>35</v>
      </c>
      <c r="B1015" s="46">
        <v>1190</v>
      </c>
      <c r="C1015" s="68" t="s">
        <v>1090</v>
      </c>
      <c r="D1015" s="49">
        <v>3</v>
      </c>
      <c r="E1015" s="49" t="str">
        <f t="shared" si="80"/>
        <v>1372CHIN3711</v>
      </c>
      <c r="F1015" s="49">
        <v>1372</v>
      </c>
      <c r="G1015" s="85" t="s">
        <v>1091</v>
      </c>
      <c r="H1015" s="77" t="s">
        <v>111</v>
      </c>
      <c r="I1015" s="69" t="s">
        <v>879</v>
      </c>
      <c r="J1015" s="53"/>
      <c r="K1015" s="53"/>
      <c r="L1015" s="46"/>
      <c r="M1015" s="69"/>
      <c r="N1015" s="46"/>
      <c r="O1015" s="46">
        <v>1</v>
      </c>
      <c r="P1015" s="92"/>
      <c r="Q1015" s="92"/>
      <c r="R1015" s="69"/>
      <c r="S1015" s="69"/>
      <c r="T1015" s="69"/>
      <c r="U1015" s="69"/>
      <c r="V1015" s="70">
        <v>1</v>
      </c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70"/>
      <c r="AI1015" s="70"/>
      <c r="AJ1015" s="70"/>
      <c r="AK1015" s="70"/>
      <c r="AL1015" s="70"/>
      <c r="AM1015" s="70"/>
      <c r="AN1015" s="70"/>
      <c r="AO1015" s="70"/>
      <c r="AP1015" s="78">
        <v>50</v>
      </c>
      <c r="AQ1015" s="55">
        <f>VLOOKUP(E1015,'[1]LopHocPhan'!C$2:F$1412,4,FALSE)</f>
        <v>0</v>
      </c>
      <c r="AR1015" s="55"/>
      <c r="AS1015" s="55"/>
      <c r="AT1015" s="55"/>
      <c r="AU1015" s="93">
        <f t="shared" si="83"/>
        <v>50</v>
      </c>
      <c r="AV1015" s="94" t="s">
        <v>129</v>
      </c>
      <c r="AW1015" s="55">
        <v>4</v>
      </c>
      <c r="AX1015" s="93" t="s">
        <v>86</v>
      </c>
      <c r="AY1015" s="107"/>
      <c r="AZ1015" s="72"/>
      <c r="BA1015" s="69" t="s">
        <v>71</v>
      </c>
      <c r="BB1015" s="70" t="s">
        <v>298</v>
      </c>
      <c r="BC1015" s="69"/>
      <c r="BD1015" s="77"/>
      <c r="BE1015" s="69"/>
      <c r="BF1015" s="77"/>
      <c r="BG1015" s="69"/>
      <c r="BH1015" s="77"/>
      <c r="BI1015" s="114" t="s">
        <v>93</v>
      </c>
      <c r="BJ1015" s="77" t="s">
        <v>415</v>
      </c>
      <c r="BK1015" s="107" t="s">
        <v>332</v>
      </c>
      <c r="BL1015" s="107" t="s">
        <v>569</v>
      </c>
      <c r="BM1015" s="49">
        <v>38</v>
      </c>
      <c r="BN1015" s="60"/>
      <c r="BO1015" s="61">
        <v>49</v>
      </c>
      <c r="BP1015" s="61"/>
      <c r="BQ1015" s="79"/>
      <c r="BR1015" s="62"/>
      <c r="BS1015" s="74"/>
      <c r="BT1015" s="72" t="s">
        <v>333</v>
      </c>
      <c r="BV1015" s="38"/>
    </row>
    <row r="1016" spans="1:74" ht="22.5" customHeight="1">
      <c r="A1016" s="46">
        <v>36</v>
      </c>
      <c r="B1016" s="46">
        <v>1191</v>
      </c>
      <c r="C1016" s="68" t="s">
        <v>1090</v>
      </c>
      <c r="D1016" s="49">
        <v>3</v>
      </c>
      <c r="E1016" s="49" t="str">
        <f t="shared" si="80"/>
        <v>1373CHIN3711</v>
      </c>
      <c r="F1016" s="49">
        <v>1373</v>
      </c>
      <c r="G1016" s="85" t="s">
        <v>1091</v>
      </c>
      <c r="H1016" s="77" t="s">
        <v>111</v>
      </c>
      <c r="I1016" s="69" t="s">
        <v>879</v>
      </c>
      <c r="J1016" s="53"/>
      <c r="K1016" s="53"/>
      <c r="L1016" s="46"/>
      <c r="M1016" s="69"/>
      <c r="N1016" s="46"/>
      <c r="O1016" s="46">
        <v>1</v>
      </c>
      <c r="P1016" s="92"/>
      <c r="Q1016" s="92"/>
      <c r="R1016" s="69"/>
      <c r="S1016" s="69"/>
      <c r="T1016" s="69"/>
      <c r="U1016" s="69"/>
      <c r="V1016" s="70">
        <v>1</v>
      </c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70"/>
      <c r="AI1016" s="70"/>
      <c r="AJ1016" s="70"/>
      <c r="AK1016" s="70"/>
      <c r="AL1016" s="70"/>
      <c r="AM1016" s="70"/>
      <c r="AN1016" s="70"/>
      <c r="AO1016" s="70"/>
      <c r="AP1016" s="78">
        <v>50</v>
      </c>
      <c r="AQ1016" s="55">
        <f>VLOOKUP(E1016,'[1]LopHocPhan'!C$2:F$1412,4,FALSE)</f>
        <v>0</v>
      </c>
      <c r="AR1016" s="55"/>
      <c r="AS1016" s="55"/>
      <c r="AT1016" s="55"/>
      <c r="AU1016" s="93">
        <f t="shared" si="83"/>
        <v>50</v>
      </c>
      <c r="AV1016" s="94" t="s">
        <v>560</v>
      </c>
      <c r="AW1016" s="55">
        <v>4</v>
      </c>
      <c r="AX1016" s="93" t="s">
        <v>118</v>
      </c>
      <c r="AY1016" s="107"/>
      <c r="AZ1016" s="72"/>
      <c r="BA1016" s="69" t="s">
        <v>71</v>
      </c>
      <c r="BB1016" s="70" t="s">
        <v>299</v>
      </c>
      <c r="BC1016" s="69"/>
      <c r="BD1016" s="77"/>
      <c r="BE1016" s="69"/>
      <c r="BF1016" s="77"/>
      <c r="BG1016" s="69"/>
      <c r="BH1016" s="77"/>
      <c r="BI1016" s="114" t="s">
        <v>93</v>
      </c>
      <c r="BJ1016" s="77" t="s">
        <v>460</v>
      </c>
      <c r="BK1016" s="107" t="s">
        <v>332</v>
      </c>
      <c r="BL1016" s="107" t="s">
        <v>569</v>
      </c>
      <c r="BM1016" s="49">
        <v>38</v>
      </c>
      <c r="BN1016" s="60"/>
      <c r="BO1016" s="61">
        <v>49</v>
      </c>
      <c r="BP1016" s="61"/>
      <c r="BQ1016" s="79"/>
      <c r="BR1016" s="62"/>
      <c r="BS1016" s="74"/>
      <c r="BT1016" s="72" t="s">
        <v>333</v>
      </c>
      <c r="BV1016" s="38"/>
    </row>
    <row r="1017" spans="1:74" ht="22.5" customHeight="1">
      <c r="A1017" s="46">
        <v>37</v>
      </c>
      <c r="B1017" s="46">
        <v>1192</v>
      </c>
      <c r="C1017" s="68" t="s">
        <v>1090</v>
      </c>
      <c r="D1017" s="49">
        <v>3</v>
      </c>
      <c r="E1017" s="49" t="str">
        <f t="shared" si="80"/>
        <v>1374CHIN3711</v>
      </c>
      <c r="F1017" s="49">
        <v>1374</v>
      </c>
      <c r="G1017" s="85" t="s">
        <v>1091</v>
      </c>
      <c r="H1017" s="77" t="s">
        <v>111</v>
      </c>
      <c r="I1017" s="69" t="s">
        <v>879</v>
      </c>
      <c r="J1017" s="53"/>
      <c r="K1017" s="53"/>
      <c r="L1017" s="46"/>
      <c r="M1017" s="69"/>
      <c r="N1017" s="46"/>
      <c r="O1017" s="46">
        <v>1</v>
      </c>
      <c r="P1017" s="92"/>
      <c r="Q1017" s="92"/>
      <c r="R1017" s="69"/>
      <c r="S1017" s="69"/>
      <c r="T1017" s="69"/>
      <c r="U1017" s="69"/>
      <c r="V1017" s="70">
        <v>1</v>
      </c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70"/>
      <c r="AI1017" s="70"/>
      <c r="AJ1017" s="70"/>
      <c r="AK1017" s="70"/>
      <c r="AL1017" s="70"/>
      <c r="AM1017" s="70"/>
      <c r="AN1017" s="70"/>
      <c r="AO1017" s="70"/>
      <c r="AP1017" s="78">
        <v>50</v>
      </c>
      <c r="AQ1017" s="55">
        <f>VLOOKUP(E1017,'[1]LopHocPhan'!C$2:F$1412,4,FALSE)</f>
        <v>0</v>
      </c>
      <c r="AR1017" s="55"/>
      <c r="AS1017" s="55"/>
      <c r="AT1017" s="55"/>
      <c r="AU1017" s="93">
        <f t="shared" si="83"/>
        <v>50</v>
      </c>
      <c r="AV1017" s="94" t="s">
        <v>560</v>
      </c>
      <c r="AW1017" s="55">
        <v>4</v>
      </c>
      <c r="AX1017" s="93" t="s">
        <v>174</v>
      </c>
      <c r="AY1017" s="107"/>
      <c r="AZ1017" s="72"/>
      <c r="BA1017" s="69" t="s">
        <v>71</v>
      </c>
      <c r="BB1017" s="70" t="s">
        <v>428</v>
      </c>
      <c r="BC1017" s="69"/>
      <c r="BD1017" s="77"/>
      <c r="BE1017" s="69"/>
      <c r="BF1017" s="77"/>
      <c r="BG1017" s="69"/>
      <c r="BH1017" s="77"/>
      <c r="BI1017" s="114" t="s">
        <v>93</v>
      </c>
      <c r="BJ1017" s="77" t="s">
        <v>120</v>
      </c>
      <c r="BK1017" s="107" t="s">
        <v>332</v>
      </c>
      <c r="BL1017" s="107" t="s">
        <v>569</v>
      </c>
      <c r="BM1017" s="49">
        <v>38</v>
      </c>
      <c r="BN1017" s="60"/>
      <c r="BO1017" s="61">
        <v>49</v>
      </c>
      <c r="BP1017" s="61"/>
      <c r="BQ1017" s="79"/>
      <c r="BR1017" s="62"/>
      <c r="BS1017" s="74"/>
      <c r="BT1017" s="72" t="s">
        <v>333</v>
      </c>
      <c r="BV1017" s="38"/>
    </row>
    <row r="1018" spans="1:74" ht="22.5" customHeight="1">
      <c r="A1018" s="46">
        <v>38</v>
      </c>
      <c r="B1018" s="46">
        <v>1218</v>
      </c>
      <c r="C1018" s="68" t="s">
        <v>1090</v>
      </c>
      <c r="D1018" s="49">
        <v>3</v>
      </c>
      <c r="E1018" s="49" t="str">
        <f t="shared" si="80"/>
        <v>1375CHIN3711</v>
      </c>
      <c r="F1018" s="77">
        <v>1375</v>
      </c>
      <c r="G1018" s="85" t="s">
        <v>1091</v>
      </c>
      <c r="H1018" s="77" t="s">
        <v>111</v>
      </c>
      <c r="I1018" s="69" t="s">
        <v>881</v>
      </c>
      <c r="J1018" s="53"/>
      <c r="K1018" s="53"/>
      <c r="L1018" s="46"/>
      <c r="M1018" s="69"/>
      <c r="N1018" s="46"/>
      <c r="O1018" s="46">
        <v>1</v>
      </c>
      <c r="P1018" s="92"/>
      <c r="Q1018" s="92"/>
      <c r="R1018" s="69"/>
      <c r="S1018" s="69"/>
      <c r="T1018" s="69"/>
      <c r="U1018" s="69"/>
      <c r="V1018" s="69"/>
      <c r="W1018" s="69"/>
      <c r="X1018" s="69"/>
      <c r="Y1018" s="69">
        <v>1</v>
      </c>
      <c r="Z1018" s="69"/>
      <c r="AA1018" s="69"/>
      <c r="AB1018" s="69"/>
      <c r="AC1018" s="69"/>
      <c r="AD1018" s="69"/>
      <c r="AE1018" s="69"/>
      <c r="AF1018" s="69"/>
      <c r="AG1018" s="69"/>
      <c r="AH1018" s="70"/>
      <c r="AI1018" s="70"/>
      <c r="AJ1018" s="70"/>
      <c r="AK1018" s="70"/>
      <c r="AL1018" s="70"/>
      <c r="AM1018" s="70"/>
      <c r="AN1018" s="70"/>
      <c r="AO1018" s="70"/>
      <c r="AP1018" s="78">
        <v>50</v>
      </c>
      <c r="AQ1018" s="55">
        <f>VLOOKUP(E1018,'[1]LopHocPhan'!C$2:F$1412,4,FALSE)</f>
        <v>0</v>
      </c>
      <c r="AR1018" s="55"/>
      <c r="AS1018" s="55"/>
      <c r="AT1018" s="55">
        <v>1</v>
      </c>
      <c r="AU1018" s="93">
        <f t="shared" si="83"/>
        <v>50</v>
      </c>
      <c r="AV1018" s="94" t="s">
        <v>330</v>
      </c>
      <c r="AW1018" s="55">
        <v>4</v>
      </c>
      <c r="AX1018" s="93" t="s">
        <v>116</v>
      </c>
      <c r="AY1018" s="107"/>
      <c r="AZ1018" s="72"/>
      <c r="BA1018" s="69" t="s">
        <v>93</v>
      </c>
      <c r="BB1018" s="77" t="s">
        <v>460</v>
      </c>
      <c r="BC1018" s="69"/>
      <c r="BD1018" s="77"/>
      <c r="BE1018" s="114" t="s">
        <v>93</v>
      </c>
      <c r="BF1018" s="77" t="s">
        <v>428</v>
      </c>
      <c r="BG1018" s="69"/>
      <c r="BH1018" s="77"/>
      <c r="BI1018" s="69"/>
      <c r="BJ1018" s="77"/>
      <c r="BK1018" s="107" t="s">
        <v>332</v>
      </c>
      <c r="BL1018" s="107" t="s">
        <v>569</v>
      </c>
      <c r="BM1018" s="49">
        <v>38</v>
      </c>
      <c r="BN1018" s="60"/>
      <c r="BO1018" s="61">
        <v>49</v>
      </c>
      <c r="BP1018" s="61"/>
      <c r="BQ1018" s="79"/>
      <c r="BR1018" s="62"/>
      <c r="BS1018" s="74"/>
      <c r="BT1018" s="72" t="s">
        <v>333</v>
      </c>
      <c r="BV1018" s="38"/>
    </row>
    <row r="1019" spans="1:74" ht="22.5" customHeight="1">
      <c r="A1019" s="46">
        <v>39</v>
      </c>
      <c r="B1019" s="46">
        <v>1219</v>
      </c>
      <c r="C1019" s="68" t="s">
        <v>1090</v>
      </c>
      <c r="D1019" s="49">
        <v>3</v>
      </c>
      <c r="E1019" s="49" t="str">
        <f t="shared" si="80"/>
        <v>1376CHIN3711</v>
      </c>
      <c r="F1019" s="77">
        <v>1376</v>
      </c>
      <c r="G1019" s="85" t="s">
        <v>1091</v>
      </c>
      <c r="H1019" s="77" t="s">
        <v>111</v>
      </c>
      <c r="I1019" s="69" t="s">
        <v>881</v>
      </c>
      <c r="J1019" s="53"/>
      <c r="K1019" s="53"/>
      <c r="L1019" s="46"/>
      <c r="M1019" s="69"/>
      <c r="N1019" s="46"/>
      <c r="O1019" s="46">
        <v>1</v>
      </c>
      <c r="P1019" s="92"/>
      <c r="Q1019" s="92"/>
      <c r="R1019" s="69"/>
      <c r="S1019" s="69"/>
      <c r="T1019" s="69"/>
      <c r="U1019" s="69"/>
      <c r="V1019" s="69"/>
      <c r="W1019" s="69"/>
      <c r="X1019" s="69"/>
      <c r="Y1019" s="69">
        <v>1</v>
      </c>
      <c r="Z1019" s="69"/>
      <c r="AA1019" s="69"/>
      <c r="AB1019" s="69"/>
      <c r="AC1019" s="69"/>
      <c r="AD1019" s="69"/>
      <c r="AE1019" s="69"/>
      <c r="AF1019" s="69"/>
      <c r="AG1019" s="69"/>
      <c r="AH1019" s="70"/>
      <c r="AI1019" s="70"/>
      <c r="AJ1019" s="70"/>
      <c r="AK1019" s="70"/>
      <c r="AL1019" s="70"/>
      <c r="AM1019" s="70"/>
      <c r="AN1019" s="70"/>
      <c r="AO1019" s="70"/>
      <c r="AP1019" s="78">
        <v>50</v>
      </c>
      <c r="AQ1019" s="55">
        <f>VLOOKUP(E1019,'[1]LopHocPhan'!C$2:F$1412,4,FALSE)</f>
        <v>0</v>
      </c>
      <c r="AR1019" s="55"/>
      <c r="AS1019" s="55"/>
      <c r="AT1019" s="55"/>
      <c r="AU1019" s="93">
        <f t="shared" si="83"/>
        <v>50</v>
      </c>
      <c r="AV1019" s="94" t="s">
        <v>330</v>
      </c>
      <c r="AW1019" s="55">
        <v>4</v>
      </c>
      <c r="AX1019" s="93" t="s">
        <v>287</v>
      </c>
      <c r="AY1019" s="107"/>
      <c r="AZ1019" s="72"/>
      <c r="BA1019" s="69" t="s">
        <v>93</v>
      </c>
      <c r="BB1019" s="77" t="s">
        <v>127</v>
      </c>
      <c r="BC1019" s="69"/>
      <c r="BD1019" s="77"/>
      <c r="BE1019" s="114" t="s">
        <v>93</v>
      </c>
      <c r="BF1019" s="77" t="s">
        <v>522</v>
      </c>
      <c r="BG1019" s="69"/>
      <c r="BH1019" s="77"/>
      <c r="BI1019" s="69"/>
      <c r="BJ1019" s="77"/>
      <c r="BK1019" s="107" t="s">
        <v>332</v>
      </c>
      <c r="BL1019" s="107" t="s">
        <v>569</v>
      </c>
      <c r="BM1019" s="49">
        <v>38</v>
      </c>
      <c r="BN1019" s="60"/>
      <c r="BO1019" s="61">
        <v>49</v>
      </c>
      <c r="BP1019" s="61"/>
      <c r="BQ1019" s="79"/>
      <c r="BR1019" s="62"/>
      <c r="BS1019" s="74"/>
      <c r="BT1019" s="72" t="s">
        <v>333</v>
      </c>
      <c r="BV1019" s="38"/>
    </row>
    <row r="1020" spans="1:74" ht="22.5" customHeight="1">
      <c r="A1020" s="46">
        <v>40</v>
      </c>
      <c r="B1020" s="46">
        <v>1220</v>
      </c>
      <c r="C1020" s="68" t="s">
        <v>1090</v>
      </c>
      <c r="D1020" s="49">
        <v>3</v>
      </c>
      <c r="E1020" s="49" t="str">
        <f t="shared" si="80"/>
        <v>1377CHIN3711</v>
      </c>
      <c r="F1020" s="77">
        <v>1377</v>
      </c>
      <c r="G1020" s="85" t="s">
        <v>1091</v>
      </c>
      <c r="H1020" s="77" t="s">
        <v>111</v>
      </c>
      <c r="I1020" s="69" t="s">
        <v>881</v>
      </c>
      <c r="J1020" s="53"/>
      <c r="K1020" s="53"/>
      <c r="L1020" s="46"/>
      <c r="M1020" s="69"/>
      <c r="N1020" s="46"/>
      <c r="O1020" s="46">
        <v>1</v>
      </c>
      <c r="P1020" s="92"/>
      <c r="Q1020" s="92"/>
      <c r="R1020" s="69"/>
      <c r="S1020" s="69"/>
      <c r="T1020" s="69"/>
      <c r="U1020" s="69"/>
      <c r="V1020" s="69"/>
      <c r="W1020" s="69"/>
      <c r="X1020" s="69"/>
      <c r="Y1020" s="69">
        <v>1</v>
      </c>
      <c r="Z1020" s="69"/>
      <c r="AA1020" s="69"/>
      <c r="AB1020" s="69"/>
      <c r="AC1020" s="69"/>
      <c r="AD1020" s="69"/>
      <c r="AE1020" s="69"/>
      <c r="AF1020" s="69"/>
      <c r="AG1020" s="69"/>
      <c r="AH1020" s="70"/>
      <c r="AI1020" s="70"/>
      <c r="AJ1020" s="70"/>
      <c r="AK1020" s="70"/>
      <c r="AL1020" s="70"/>
      <c r="AM1020" s="70"/>
      <c r="AN1020" s="70"/>
      <c r="AO1020" s="70"/>
      <c r="AP1020" s="78">
        <v>50</v>
      </c>
      <c r="AQ1020" s="55">
        <f>VLOOKUP(E1020,'[1]LopHocPhan'!C$2:F$1412,4,FALSE)</f>
        <v>2</v>
      </c>
      <c r="AR1020" s="55"/>
      <c r="AS1020" s="55"/>
      <c r="AT1020" s="55">
        <v>1</v>
      </c>
      <c r="AU1020" s="93">
        <f t="shared" si="83"/>
        <v>50</v>
      </c>
      <c r="AV1020" s="94" t="s">
        <v>330</v>
      </c>
      <c r="AW1020" s="55">
        <v>4</v>
      </c>
      <c r="AX1020" s="93" t="s">
        <v>318</v>
      </c>
      <c r="AY1020" s="107"/>
      <c r="AZ1020" s="72"/>
      <c r="BA1020" s="69"/>
      <c r="BB1020" s="77"/>
      <c r="BC1020" s="69" t="s">
        <v>93</v>
      </c>
      <c r="BD1020" s="77" t="s">
        <v>415</v>
      </c>
      <c r="BE1020" s="114" t="s">
        <v>93</v>
      </c>
      <c r="BF1020" s="77" t="s">
        <v>415</v>
      </c>
      <c r="BG1020" s="69"/>
      <c r="BH1020" s="77"/>
      <c r="BI1020" s="69"/>
      <c r="BJ1020" s="77"/>
      <c r="BK1020" s="107" t="s">
        <v>332</v>
      </c>
      <c r="BL1020" s="107" t="s">
        <v>539</v>
      </c>
      <c r="BM1020" s="49">
        <v>38</v>
      </c>
      <c r="BN1020" s="60"/>
      <c r="BO1020" s="61">
        <v>49</v>
      </c>
      <c r="BP1020" s="61"/>
      <c r="BQ1020" s="79"/>
      <c r="BR1020" s="62"/>
      <c r="BS1020" s="74"/>
      <c r="BT1020" s="72" t="s">
        <v>333</v>
      </c>
      <c r="BV1020" s="38"/>
    </row>
    <row r="1021" spans="1:74" ht="22.5" customHeight="1">
      <c r="A1021" s="46">
        <v>41</v>
      </c>
      <c r="B1021" s="46">
        <v>1221</v>
      </c>
      <c r="C1021" s="68" t="s">
        <v>1090</v>
      </c>
      <c r="D1021" s="49">
        <v>3</v>
      </c>
      <c r="E1021" s="49" t="str">
        <f t="shared" si="80"/>
        <v>1378CHIN3711</v>
      </c>
      <c r="F1021" s="77">
        <v>1378</v>
      </c>
      <c r="G1021" s="85" t="s">
        <v>1091</v>
      </c>
      <c r="H1021" s="77" t="s">
        <v>111</v>
      </c>
      <c r="I1021" s="69" t="s">
        <v>881</v>
      </c>
      <c r="J1021" s="53"/>
      <c r="K1021" s="53"/>
      <c r="L1021" s="46"/>
      <c r="M1021" s="69"/>
      <c r="N1021" s="46"/>
      <c r="O1021" s="46">
        <v>1</v>
      </c>
      <c r="P1021" s="92"/>
      <c r="Q1021" s="92"/>
      <c r="R1021" s="69"/>
      <c r="S1021" s="69"/>
      <c r="T1021" s="69"/>
      <c r="U1021" s="69"/>
      <c r="V1021" s="69"/>
      <c r="W1021" s="69"/>
      <c r="X1021" s="69"/>
      <c r="Y1021" s="69">
        <v>1</v>
      </c>
      <c r="Z1021" s="69"/>
      <c r="AA1021" s="69"/>
      <c r="AB1021" s="69"/>
      <c r="AC1021" s="69"/>
      <c r="AD1021" s="69"/>
      <c r="AE1021" s="69"/>
      <c r="AF1021" s="69"/>
      <c r="AG1021" s="69"/>
      <c r="AH1021" s="70"/>
      <c r="AI1021" s="70"/>
      <c r="AJ1021" s="70"/>
      <c r="AK1021" s="70"/>
      <c r="AL1021" s="70"/>
      <c r="AM1021" s="70"/>
      <c r="AN1021" s="70"/>
      <c r="AO1021" s="70"/>
      <c r="AP1021" s="78">
        <v>50</v>
      </c>
      <c r="AQ1021" s="55">
        <f>VLOOKUP(E1021,'[1]LopHocPhan'!C$2:F$1412,4,FALSE)</f>
        <v>0</v>
      </c>
      <c r="AR1021" s="55"/>
      <c r="AS1021" s="55"/>
      <c r="AT1021" s="55"/>
      <c r="AU1021" s="93">
        <f t="shared" si="83"/>
        <v>50</v>
      </c>
      <c r="AV1021" s="94" t="s">
        <v>330</v>
      </c>
      <c r="AW1021" s="55">
        <v>4</v>
      </c>
      <c r="AX1021" s="93" t="s">
        <v>131</v>
      </c>
      <c r="AY1021" s="107"/>
      <c r="AZ1021" s="72"/>
      <c r="BA1021" s="69"/>
      <c r="BB1021" s="77"/>
      <c r="BC1021" s="69" t="s">
        <v>93</v>
      </c>
      <c r="BD1021" s="77" t="s">
        <v>460</v>
      </c>
      <c r="BE1021" s="114" t="s">
        <v>93</v>
      </c>
      <c r="BF1021" s="77" t="s">
        <v>460</v>
      </c>
      <c r="BG1021" s="69"/>
      <c r="BH1021" s="77"/>
      <c r="BI1021" s="69"/>
      <c r="BJ1021" s="77"/>
      <c r="BK1021" s="107" t="s">
        <v>332</v>
      </c>
      <c r="BL1021" s="107" t="s">
        <v>539</v>
      </c>
      <c r="BM1021" s="49">
        <v>38</v>
      </c>
      <c r="BN1021" s="60"/>
      <c r="BO1021" s="61">
        <v>49</v>
      </c>
      <c r="BP1021" s="61"/>
      <c r="BQ1021" s="79"/>
      <c r="BR1021" s="62"/>
      <c r="BS1021" s="74"/>
      <c r="BT1021" s="72" t="s">
        <v>333</v>
      </c>
      <c r="BV1021" s="38"/>
    </row>
    <row r="1022" spans="1:74" ht="22.5" customHeight="1">
      <c r="A1022" s="46">
        <v>42</v>
      </c>
      <c r="B1022" s="46">
        <v>1222</v>
      </c>
      <c r="C1022" s="68" t="s">
        <v>1090</v>
      </c>
      <c r="D1022" s="49">
        <v>3</v>
      </c>
      <c r="E1022" s="49" t="str">
        <f t="shared" si="80"/>
        <v>1379CHIN3711</v>
      </c>
      <c r="F1022" s="77">
        <v>1379</v>
      </c>
      <c r="G1022" s="85" t="s">
        <v>1091</v>
      </c>
      <c r="H1022" s="77" t="s">
        <v>111</v>
      </c>
      <c r="I1022" s="69" t="s">
        <v>881</v>
      </c>
      <c r="J1022" s="53"/>
      <c r="K1022" s="53"/>
      <c r="L1022" s="46"/>
      <c r="M1022" s="69"/>
      <c r="N1022" s="46"/>
      <c r="O1022" s="46">
        <v>1</v>
      </c>
      <c r="P1022" s="92"/>
      <c r="Q1022" s="92"/>
      <c r="R1022" s="69"/>
      <c r="S1022" s="69"/>
      <c r="T1022" s="69"/>
      <c r="U1022" s="69"/>
      <c r="V1022" s="69"/>
      <c r="W1022" s="69"/>
      <c r="X1022" s="69"/>
      <c r="Y1022" s="69">
        <v>1</v>
      </c>
      <c r="Z1022" s="69"/>
      <c r="AA1022" s="69"/>
      <c r="AB1022" s="69"/>
      <c r="AC1022" s="69"/>
      <c r="AD1022" s="69"/>
      <c r="AE1022" s="69"/>
      <c r="AF1022" s="69"/>
      <c r="AG1022" s="69"/>
      <c r="AH1022" s="70"/>
      <c r="AI1022" s="70"/>
      <c r="AJ1022" s="70"/>
      <c r="AK1022" s="70"/>
      <c r="AL1022" s="70"/>
      <c r="AM1022" s="70"/>
      <c r="AN1022" s="70"/>
      <c r="AO1022" s="70"/>
      <c r="AP1022" s="78">
        <v>50</v>
      </c>
      <c r="AQ1022" s="55">
        <f>VLOOKUP(E1022,'[1]LopHocPhan'!C$2:F$1412,4,FALSE)</f>
        <v>0</v>
      </c>
      <c r="AR1022" s="55"/>
      <c r="AS1022" s="55"/>
      <c r="AT1022" s="55">
        <v>1</v>
      </c>
      <c r="AU1022" s="93">
        <f t="shared" si="83"/>
        <v>50</v>
      </c>
      <c r="AV1022" s="94" t="s">
        <v>330</v>
      </c>
      <c r="AW1022" s="55">
        <v>4</v>
      </c>
      <c r="AX1022" s="93" t="s">
        <v>135</v>
      </c>
      <c r="AY1022" s="107"/>
      <c r="AZ1022" s="72"/>
      <c r="BA1022" s="69"/>
      <c r="BB1022" s="77"/>
      <c r="BC1022" s="69"/>
      <c r="BD1022" s="77"/>
      <c r="BE1022" s="114" t="s">
        <v>93</v>
      </c>
      <c r="BF1022" s="77" t="s">
        <v>181</v>
      </c>
      <c r="BG1022" s="69" t="s">
        <v>93</v>
      </c>
      <c r="BH1022" s="77" t="s">
        <v>189</v>
      </c>
      <c r="BI1022" s="69"/>
      <c r="BJ1022" s="77"/>
      <c r="BK1022" s="107" t="s">
        <v>332</v>
      </c>
      <c r="BL1022" s="107" t="s">
        <v>539</v>
      </c>
      <c r="BM1022" s="49">
        <v>38</v>
      </c>
      <c r="BN1022" s="60"/>
      <c r="BO1022" s="61">
        <v>49</v>
      </c>
      <c r="BP1022" s="61"/>
      <c r="BQ1022" s="79"/>
      <c r="BR1022" s="62"/>
      <c r="BS1022" s="74"/>
      <c r="BT1022" s="72" t="s">
        <v>333</v>
      </c>
      <c r="BV1022" s="38"/>
    </row>
    <row r="1023" spans="1:74" ht="22.5" customHeight="1">
      <c r="A1023" s="46">
        <v>43</v>
      </c>
      <c r="B1023" s="46">
        <v>1230</v>
      </c>
      <c r="C1023" s="83" t="s">
        <v>1093</v>
      </c>
      <c r="D1023" s="49">
        <v>1</v>
      </c>
      <c r="E1023" s="49" t="str">
        <f t="shared" si="80"/>
        <v>1351CHIN3012</v>
      </c>
      <c r="F1023" s="84">
        <v>1351</v>
      </c>
      <c r="G1023" s="85" t="s">
        <v>1094</v>
      </c>
      <c r="H1023" s="77" t="s">
        <v>302</v>
      </c>
      <c r="I1023" s="70" t="s">
        <v>219</v>
      </c>
      <c r="J1023" s="53"/>
      <c r="K1023" s="53"/>
      <c r="L1023" s="46"/>
      <c r="M1023" s="69"/>
      <c r="N1023" s="46"/>
      <c r="O1023" s="46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69"/>
      <c r="AF1023" s="70"/>
      <c r="AG1023" s="70"/>
      <c r="AH1023" s="70"/>
      <c r="AI1023" s="70"/>
      <c r="AJ1023" s="70"/>
      <c r="AK1023" s="70"/>
      <c r="AL1023" s="70">
        <v>1</v>
      </c>
      <c r="AM1023" s="70"/>
      <c r="AN1023" s="70"/>
      <c r="AO1023" s="70"/>
      <c r="AP1023" s="78">
        <v>60</v>
      </c>
      <c r="AQ1023" s="55">
        <f>VLOOKUP(E1023,'[1]LopHocPhan'!C$2:F$1412,4,FALSE)</f>
        <v>60</v>
      </c>
      <c r="AR1023" s="56">
        <f>AP1023-AQ1023</f>
        <v>0</v>
      </c>
      <c r="AS1023" s="55"/>
      <c r="AT1023" s="55"/>
      <c r="AU1023" s="55">
        <f>AQ1023</f>
        <v>60</v>
      </c>
      <c r="AV1023" s="57" t="s">
        <v>157</v>
      </c>
      <c r="AW1023" s="55">
        <v>3</v>
      </c>
      <c r="AX1023" s="55" t="s">
        <v>138</v>
      </c>
      <c r="AY1023" s="72"/>
      <c r="AZ1023" s="72"/>
      <c r="BA1023" s="70" t="s">
        <v>119</v>
      </c>
      <c r="BB1023" s="70" t="s">
        <v>427</v>
      </c>
      <c r="BC1023" s="70"/>
      <c r="BD1023" s="70"/>
      <c r="BE1023" s="70"/>
      <c r="BF1023" s="70"/>
      <c r="BG1023" s="70"/>
      <c r="BH1023" s="70"/>
      <c r="BI1023" s="70"/>
      <c r="BJ1023" s="70"/>
      <c r="BK1023" s="72" t="s">
        <v>73</v>
      </c>
      <c r="BL1023" s="72" t="s">
        <v>1095</v>
      </c>
      <c r="BM1023" s="49">
        <v>38</v>
      </c>
      <c r="BN1023" s="60"/>
      <c r="BO1023" s="61">
        <v>15</v>
      </c>
      <c r="BP1023" s="61"/>
      <c r="BQ1023" s="79"/>
      <c r="BR1023" s="62"/>
      <c r="BS1023" s="74"/>
      <c r="BT1023" s="72" t="s">
        <v>75</v>
      </c>
      <c r="BV1023" s="38"/>
    </row>
    <row r="1024" spans="1:74" ht="22.5" customHeight="1">
      <c r="A1024" s="46">
        <v>44</v>
      </c>
      <c r="B1024" s="46">
        <v>1231</v>
      </c>
      <c r="C1024" s="83" t="s">
        <v>1093</v>
      </c>
      <c r="D1024" s="49">
        <v>1</v>
      </c>
      <c r="E1024" s="49" t="str">
        <f t="shared" si="80"/>
        <v>1352CHIN3012</v>
      </c>
      <c r="F1024" s="84">
        <v>1352</v>
      </c>
      <c r="G1024" s="85" t="s">
        <v>1094</v>
      </c>
      <c r="H1024" s="77" t="s">
        <v>302</v>
      </c>
      <c r="I1024" s="70" t="s">
        <v>219</v>
      </c>
      <c r="J1024" s="53"/>
      <c r="K1024" s="53"/>
      <c r="L1024" s="46"/>
      <c r="M1024" s="69"/>
      <c r="N1024" s="46"/>
      <c r="O1024" s="46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69"/>
      <c r="AF1024" s="70"/>
      <c r="AG1024" s="70"/>
      <c r="AH1024" s="70"/>
      <c r="AI1024" s="70"/>
      <c r="AJ1024" s="70"/>
      <c r="AK1024" s="70"/>
      <c r="AL1024" s="70">
        <v>1</v>
      </c>
      <c r="AM1024" s="70"/>
      <c r="AN1024" s="70"/>
      <c r="AO1024" s="70"/>
      <c r="AP1024" s="78">
        <v>60</v>
      </c>
      <c r="AQ1024" s="55">
        <f>VLOOKUP(E1024,'[1]LopHocPhan'!C$2:F$1412,4,FALSE)</f>
        <v>32</v>
      </c>
      <c r="AR1024" s="56">
        <f>AP1024-AQ1024</f>
        <v>28</v>
      </c>
      <c r="AS1024" s="55" t="s">
        <v>1096</v>
      </c>
      <c r="AT1024" s="55"/>
      <c r="AU1024" s="55">
        <v>53</v>
      </c>
      <c r="AV1024" s="57" t="s">
        <v>157</v>
      </c>
      <c r="AW1024" s="55">
        <v>3</v>
      </c>
      <c r="AX1024" s="55" t="s">
        <v>209</v>
      </c>
      <c r="AY1024" s="72"/>
      <c r="AZ1024" s="72"/>
      <c r="BA1024" s="70" t="s">
        <v>119</v>
      </c>
      <c r="BB1024" s="70" t="s">
        <v>189</v>
      </c>
      <c r="BC1024" s="70"/>
      <c r="BD1024" s="70"/>
      <c r="BE1024" s="70"/>
      <c r="BF1024" s="70"/>
      <c r="BG1024" s="70"/>
      <c r="BH1024" s="70"/>
      <c r="BI1024" s="70"/>
      <c r="BJ1024" s="70"/>
      <c r="BK1024" s="72" t="s">
        <v>73</v>
      </c>
      <c r="BL1024" s="72" t="s">
        <v>1095</v>
      </c>
      <c r="BM1024" s="49">
        <v>38</v>
      </c>
      <c r="BN1024" s="60"/>
      <c r="BO1024" s="61">
        <v>15</v>
      </c>
      <c r="BP1024" s="61"/>
      <c r="BQ1024" s="79"/>
      <c r="BR1024" s="62"/>
      <c r="BS1024" s="74"/>
      <c r="BT1024" s="72" t="s">
        <v>75</v>
      </c>
      <c r="BV1024" s="38"/>
    </row>
    <row r="1025" spans="1:74" ht="22.5" customHeight="1">
      <c r="A1025" s="46">
        <v>45</v>
      </c>
      <c r="B1025" s="46">
        <v>1243</v>
      </c>
      <c r="C1025" s="83" t="s">
        <v>1093</v>
      </c>
      <c r="D1025" s="49">
        <v>1</v>
      </c>
      <c r="E1025" s="49" t="str">
        <f t="shared" si="80"/>
        <v>1353CHIN3012</v>
      </c>
      <c r="F1025" s="84">
        <v>1353</v>
      </c>
      <c r="G1025" s="85" t="s">
        <v>1094</v>
      </c>
      <c r="H1025" s="77" t="s">
        <v>302</v>
      </c>
      <c r="I1025" s="70" t="s">
        <v>276</v>
      </c>
      <c r="J1025" s="53"/>
      <c r="K1025" s="53"/>
      <c r="L1025" s="46"/>
      <c r="M1025" s="69"/>
      <c r="N1025" s="46"/>
      <c r="O1025" s="46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69"/>
      <c r="AF1025" s="70"/>
      <c r="AG1025" s="70"/>
      <c r="AH1025" s="70"/>
      <c r="AI1025" s="70">
        <v>1</v>
      </c>
      <c r="AJ1025" s="70"/>
      <c r="AK1025" s="70"/>
      <c r="AL1025" s="70"/>
      <c r="AM1025" s="70"/>
      <c r="AN1025" s="70"/>
      <c r="AO1025" s="70"/>
      <c r="AP1025" s="78">
        <v>55</v>
      </c>
      <c r="AQ1025" s="55">
        <f>VLOOKUP(E1025,'[1]LopHocPhan'!C$2:F$1412,4,FALSE)</f>
        <v>55</v>
      </c>
      <c r="AR1025" s="55"/>
      <c r="AS1025" s="55"/>
      <c r="AT1025" s="55"/>
      <c r="AU1025" s="55">
        <f>AQ1025</f>
        <v>55</v>
      </c>
      <c r="AV1025" s="57" t="s">
        <v>157</v>
      </c>
      <c r="AW1025" s="55">
        <v>3</v>
      </c>
      <c r="AX1025" s="55" t="s">
        <v>130</v>
      </c>
      <c r="AY1025" s="72"/>
      <c r="AZ1025" s="72"/>
      <c r="BA1025" s="70" t="s">
        <v>119</v>
      </c>
      <c r="BB1025" s="70" t="s">
        <v>190</v>
      </c>
      <c r="BC1025" s="70"/>
      <c r="BD1025" s="70"/>
      <c r="BE1025" s="70"/>
      <c r="BF1025" s="70"/>
      <c r="BG1025" s="70"/>
      <c r="BH1025" s="70"/>
      <c r="BI1025" s="70"/>
      <c r="BJ1025" s="70"/>
      <c r="BK1025" s="72" t="s">
        <v>73</v>
      </c>
      <c r="BL1025" s="72" t="s">
        <v>1095</v>
      </c>
      <c r="BM1025" s="49">
        <v>38</v>
      </c>
      <c r="BN1025" s="60"/>
      <c r="BO1025" s="61">
        <v>15</v>
      </c>
      <c r="BP1025" s="61"/>
      <c r="BQ1025" s="79"/>
      <c r="BR1025" s="62"/>
      <c r="BS1025" s="74"/>
      <c r="BT1025" s="72" t="s">
        <v>75</v>
      </c>
      <c r="BV1025" s="38"/>
    </row>
    <row r="1026" spans="1:74" ht="22.5" customHeight="1">
      <c r="A1026" s="46">
        <v>1</v>
      </c>
      <c r="B1026" s="46">
        <v>301</v>
      </c>
      <c r="C1026" s="64" t="s">
        <v>1097</v>
      </c>
      <c r="D1026" s="48">
        <v>2</v>
      </c>
      <c r="E1026" s="49" t="str">
        <f t="shared" si="80"/>
        <v>1351BLOG1111</v>
      </c>
      <c r="F1026" s="50">
        <v>1351</v>
      </c>
      <c r="G1026" s="51" t="s">
        <v>1098</v>
      </c>
      <c r="H1026" s="52" t="s">
        <v>66</v>
      </c>
      <c r="I1026" s="46" t="s">
        <v>840</v>
      </c>
      <c r="J1026" s="53"/>
      <c r="K1026" s="53"/>
      <c r="L1026" s="46">
        <v>1</v>
      </c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53"/>
      <c r="AF1026" s="46">
        <v>1</v>
      </c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54">
        <v>115</v>
      </c>
      <c r="AQ1026" s="55">
        <f>VLOOKUP(E1026,'[1]LopHocPhan'!C$2:F$1412,4,FALSE)</f>
        <v>104</v>
      </c>
      <c r="AR1026" s="56">
        <f aca="true" t="shared" si="84" ref="AR1026:AR1035">AP1026-AQ1026</f>
        <v>11</v>
      </c>
      <c r="AS1026" s="55"/>
      <c r="AT1026" s="55"/>
      <c r="AU1026" s="55">
        <f aca="true" t="shared" si="85" ref="AU1026:AU1035">AQ1026</f>
        <v>104</v>
      </c>
      <c r="AV1026" s="57" t="s">
        <v>136</v>
      </c>
      <c r="AW1026" s="55">
        <v>4</v>
      </c>
      <c r="AX1026" s="55" t="s">
        <v>351</v>
      </c>
      <c r="AY1026" s="72"/>
      <c r="AZ1026" s="58" t="s">
        <v>916</v>
      </c>
      <c r="BA1026" s="46" t="s">
        <v>93</v>
      </c>
      <c r="BB1026" s="46" t="s">
        <v>250</v>
      </c>
      <c r="BC1026" s="46"/>
      <c r="BD1026" s="46"/>
      <c r="BE1026" s="46"/>
      <c r="BF1026" s="46"/>
      <c r="BG1026" s="46"/>
      <c r="BH1026" s="46"/>
      <c r="BI1026" s="46"/>
      <c r="BJ1026" s="46"/>
      <c r="BK1026" s="58" t="s">
        <v>73</v>
      </c>
      <c r="BL1026" s="72" t="s">
        <v>87</v>
      </c>
      <c r="BM1026" s="48">
        <v>41</v>
      </c>
      <c r="BN1026" s="60"/>
      <c r="BO1026" s="36">
        <v>46</v>
      </c>
      <c r="BP1026" s="61"/>
      <c r="BQ1026" s="62"/>
      <c r="BR1026" s="62"/>
      <c r="BS1026" s="82"/>
      <c r="BT1026" s="58" t="s">
        <v>75</v>
      </c>
      <c r="BV1026" s="38"/>
    </row>
    <row r="1027" spans="1:74" ht="22.5" customHeight="1">
      <c r="A1027" s="46">
        <v>2</v>
      </c>
      <c r="B1027" s="46">
        <v>302</v>
      </c>
      <c r="C1027" s="64" t="s">
        <v>1097</v>
      </c>
      <c r="D1027" s="48">
        <v>2</v>
      </c>
      <c r="E1027" s="49" t="str">
        <f t="shared" si="80"/>
        <v>1352BLOG1111</v>
      </c>
      <c r="F1027" s="50">
        <v>1352</v>
      </c>
      <c r="G1027" s="51" t="s">
        <v>1098</v>
      </c>
      <c r="H1027" s="52" t="s">
        <v>66</v>
      </c>
      <c r="I1027" s="46" t="s">
        <v>840</v>
      </c>
      <c r="J1027" s="53"/>
      <c r="K1027" s="53"/>
      <c r="L1027" s="46">
        <v>1</v>
      </c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53"/>
      <c r="AF1027" s="46">
        <v>1</v>
      </c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54">
        <v>115</v>
      </c>
      <c r="AQ1027" s="55">
        <f>VLOOKUP(E1027,'[1]LopHocPhan'!C$2:F$1412,4,FALSE)</f>
        <v>113</v>
      </c>
      <c r="AR1027" s="56">
        <f t="shared" si="84"/>
        <v>2</v>
      </c>
      <c r="AS1027" s="55"/>
      <c r="AT1027" s="55"/>
      <c r="AU1027" s="55">
        <f t="shared" si="85"/>
        <v>113</v>
      </c>
      <c r="AV1027" s="57" t="s">
        <v>68</v>
      </c>
      <c r="AW1027" s="55">
        <v>2</v>
      </c>
      <c r="AX1027" s="55" t="s">
        <v>863</v>
      </c>
      <c r="AY1027" s="58"/>
      <c r="AZ1027" s="72" t="s">
        <v>1099</v>
      </c>
      <c r="BA1027" s="46"/>
      <c r="BB1027" s="46"/>
      <c r="BC1027" s="46"/>
      <c r="BD1027" s="46"/>
      <c r="BE1027" s="46"/>
      <c r="BF1027" s="46"/>
      <c r="BG1027" s="46" t="s">
        <v>71</v>
      </c>
      <c r="BH1027" s="46" t="s">
        <v>104</v>
      </c>
      <c r="BI1027" s="46"/>
      <c r="BJ1027" s="46"/>
      <c r="BK1027" s="58" t="s">
        <v>73</v>
      </c>
      <c r="BL1027" s="58" t="s">
        <v>74</v>
      </c>
      <c r="BM1027" s="48">
        <v>41</v>
      </c>
      <c r="BN1027" s="60"/>
      <c r="BO1027" s="36">
        <v>46</v>
      </c>
      <c r="BP1027" s="61"/>
      <c r="BQ1027" s="62"/>
      <c r="BR1027" s="62"/>
      <c r="BS1027" s="82"/>
      <c r="BT1027" s="58" t="s">
        <v>75</v>
      </c>
      <c r="BV1027" s="38"/>
    </row>
    <row r="1028" spans="1:75" ht="22.5" customHeight="1">
      <c r="A1028" s="46">
        <v>3</v>
      </c>
      <c r="B1028" s="46">
        <v>660</v>
      </c>
      <c r="C1028" s="68" t="s">
        <v>1100</v>
      </c>
      <c r="D1028" s="49">
        <v>3</v>
      </c>
      <c r="E1028" s="49" t="str">
        <f t="shared" si="80"/>
        <v>1351ENEC0211</v>
      </c>
      <c r="F1028" s="76">
        <v>1351</v>
      </c>
      <c r="G1028" s="70" t="s">
        <v>1101</v>
      </c>
      <c r="H1028" s="49" t="s">
        <v>111</v>
      </c>
      <c r="I1028" s="69" t="s">
        <v>210</v>
      </c>
      <c r="J1028" s="53"/>
      <c r="K1028" s="53"/>
      <c r="L1028" s="46"/>
      <c r="M1028" s="69">
        <v>1</v>
      </c>
      <c r="N1028" s="46"/>
      <c r="O1028" s="46"/>
      <c r="P1028" s="70"/>
      <c r="Q1028" s="70"/>
      <c r="R1028" s="70"/>
      <c r="S1028" s="70"/>
      <c r="T1028" s="70"/>
      <c r="U1028" s="70"/>
      <c r="V1028" s="70"/>
      <c r="W1028" s="70"/>
      <c r="X1028" s="70">
        <v>1</v>
      </c>
      <c r="Y1028" s="70"/>
      <c r="Z1028" s="70"/>
      <c r="AA1028" s="70"/>
      <c r="AB1028" s="70"/>
      <c r="AC1028" s="70"/>
      <c r="AD1028" s="70"/>
      <c r="AE1028" s="69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>
        <v>55</v>
      </c>
      <c r="AQ1028" s="55">
        <f>VLOOKUP(E1028,'[1]LopHocPhan'!C$2:F$1412,4,FALSE)</f>
        <v>55</v>
      </c>
      <c r="AR1028" s="56">
        <f t="shared" si="84"/>
        <v>0</v>
      </c>
      <c r="AS1028" s="55"/>
      <c r="AT1028" s="55"/>
      <c r="AU1028" s="55">
        <f t="shared" si="85"/>
        <v>55</v>
      </c>
      <c r="AV1028" s="71" t="s">
        <v>123</v>
      </c>
      <c r="AW1028" s="55">
        <v>1</v>
      </c>
      <c r="AX1028" s="55" t="s">
        <v>124</v>
      </c>
      <c r="AY1028" s="72"/>
      <c r="AZ1028" s="72"/>
      <c r="BA1028" s="70"/>
      <c r="BB1028" s="70"/>
      <c r="BC1028" s="70"/>
      <c r="BD1028" s="70"/>
      <c r="BE1028" s="70" t="s">
        <v>115</v>
      </c>
      <c r="BF1028" s="70" t="s">
        <v>464</v>
      </c>
      <c r="BG1028" s="70"/>
      <c r="BH1028" s="70"/>
      <c r="BI1028" s="70"/>
      <c r="BJ1028" s="70"/>
      <c r="BK1028" s="72" t="s">
        <v>73</v>
      </c>
      <c r="BL1028" s="72" t="s">
        <v>74</v>
      </c>
      <c r="BM1028" s="49">
        <v>41</v>
      </c>
      <c r="BN1028" s="60"/>
      <c r="BO1028" s="36">
        <v>47</v>
      </c>
      <c r="BP1028" s="61"/>
      <c r="BQ1028" s="62"/>
      <c r="BR1028" s="62"/>
      <c r="BS1028" s="74"/>
      <c r="BT1028" s="72" t="s">
        <v>105</v>
      </c>
      <c r="BW1028" s="38"/>
    </row>
    <row r="1029" spans="1:75" ht="37.5" customHeight="1">
      <c r="A1029" s="46">
        <v>4</v>
      </c>
      <c r="B1029" s="46">
        <v>661</v>
      </c>
      <c r="C1029" s="68" t="s">
        <v>1100</v>
      </c>
      <c r="D1029" s="49">
        <v>3</v>
      </c>
      <c r="E1029" s="49" t="str">
        <f t="shared" si="80"/>
        <v>1352ENEC0211</v>
      </c>
      <c r="F1029" s="76">
        <v>1352</v>
      </c>
      <c r="G1029" s="70" t="s">
        <v>1101</v>
      </c>
      <c r="H1029" s="49" t="s">
        <v>111</v>
      </c>
      <c r="I1029" s="69" t="s">
        <v>210</v>
      </c>
      <c r="J1029" s="53"/>
      <c r="K1029" s="53"/>
      <c r="L1029" s="46"/>
      <c r="M1029" s="69">
        <v>1</v>
      </c>
      <c r="N1029" s="46"/>
      <c r="O1029" s="46"/>
      <c r="P1029" s="70"/>
      <c r="Q1029" s="70"/>
      <c r="R1029" s="70"/>
      <c r="S1029" s="70"/>
      <c r="T1029" s="70"/>
      <c r="U1029" s="70"/>
      <c r="V1029" s="70"/>
      <c r="W1029" s="70"/>
      <c r="X1029" s="70">
        <v>1</v>
      </c>
      <c r="Y1029" s="70"/>
      <c r="Z1029" s="70"/>
      <c r="AA1029" s="70"/>
      <c r="AB1029" s="70"/>
      <c r="AC1029" s="70"/>
      <c r="AD1029" s="70"/>
      <c r="AE1029" s="69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>
        <v>55</v>
      </c>
      <c r="AQ1029" s="55">
        <f>VLOOKUP(E1029,'[1]LopHocPhan'!C$2:F$1412,4,FALSE)</f>
        <v>55</v>
      </c>
      <c r="AR1029" s="56">
        <f t="shared" si="84"/>
        <v>0</v>
      </c>
      <c r="AS1029" s="55"/>
      <c r="AT1029" s="55"/>
      <c r="AU1029" s="55">
        <f t="shared" si="85"/>
        <v>55</v>
      </c>
      <c r="AV1029" s="71" t="s">
        <v>123</v>
      </c>
      <c r="AW1029" s="55">
        <v>1</v>
      </c>
      <c r="AX1029" s="55" t="s">
        <v>209</v>
      </c>
      <c r="AY1029" s="72"/>
      <c r="AZ1029" s="72"/>
      <c r="BA1029" s="70"/>
      <c r="BB1029" s="70"/>
      <c r="BC1029" s="70"/>
      <c r="BD1029" s="70"/>
      <c r="BE1029" s="70" t="s">
        <v>115</v>
      </c>
      <c r="BF1029" s="70" t="s">
        <v>313</v>
      </c>
      <c r="BG1029" s="70"/>
      <c r="BH1029" s="70"/>
      <c r="BI1029" s="70"/>
      <c r="BJ1029" s="70"/>
      <c r="BK1029" s="72" t="s">
        <v>73</v>
      </c>
      <c r="BL1029" s="72" t="s">
        <v>74</v>
      </c>
      <c r="BM1029" s="49">
        <v>41</v>
      </c>
      <c r="BN1029" s="60"/>
      <c r="BO1029" s="36">
        <v>47</v>
      </c>
      <c r="BP1029" s="61"/>
      <c r="BQ1029" s="62"/>
      <c r="BR1029" s="62"/>
      <c r="BS1029" s="74"/>
      <c r="BT1029" s="72" t="s">
        <v>105</v>
      </c>
      <c r="BW1029" s="38"/>
    </row>
    <row r="1030" spans="1:72" ht="37.5" customHeight="1">
      <c r="A1030" s="46">
        <v>5</v>
      </c>
      <c r="B1030" s="46">
        <v>662</v>
      </c>
      <c r="C1030" s="68" t="s">
        <v>1100</v>
      </c>
      <c r="D1030" s="49">
        <v>3</v>
      </c>
      <c r="E1030" s="49" t="str">
        <f t="shared" si="80"/>
        <v>1353ENEC0211</v>
      </c>
      <c r="F1030" s="76">
        <v>1353</v>
      </c>
      <c r="G1030" s="70" t="s">
        <v>1101</v>
      </c>
      <c r="H1030" s="49" t="s">
        <v>111</v>
      </c>
      <c r="I1030" s="69" t="s">
        <v>210</v>
      </c>
      <c r="J1030" s="53"/>
      <c r="K1030" s="53"/>
      <c r="L1030" s="46"/>
      <c r="M1030" s="69">
        <v>1</v>
      </c>
      <c r="N1030" s="46"/>
      <c r="O1030" s="46"/>
      <c r="P1030" s="70"/>
      <c r="Q1030" s="70"/>
      <c r="R1030" s="70"/>
      <c r="S1030" s="70"/>
      <c r="T1030" s="70"/>
      <c r="U1030" s="70"/>
      <c r="V1030" s="70"/>
      <c r="W1030" s="70"/>
      <c r="X1030" s="70">
        <v>1</v>
      </c>
      <c r="Y1030" s="70"/>
      <c r="Z1030" s="70"/>
      <c r="AA1030" s="70"/>
      <c r="AB1030" s="70"/>
      <c r="AC1030" s="70"/>
      <c r="AD1030" s="70"/>
      <c r="AE1030" s="69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>
        <v>55</v>
      </c>
      <c r="AQ1030" s="55">
        <f>VLOOKUP(E1030,'[1]LopHocPhan'!C$2:F$1412,4,FALSE)</f>
        <v>55</v>
      </c>
      <c r="AR1030" s="56">
        <f t="shared" si="84"/>
        <v>0</v>
      </c>
      <c r="AS1030" s="55"/>
      <c r="AT1030" s="55"/>
      <c r="AU1030" s="55">
        <f t="shared" si="85"/>
        <v>55</v>
      </c>
      <c r="AV1030" s="71" t="s">
        <v>68</v>
      </c>
      <c r="AW1030" s="55">
        <v>3</v>
      </c>
      <c r="AX1030" s="55" t="s">
        <v>125</v>
      </c>
      <c r="AY1030" s="72"/>
      <c r="AZ1030" s="72"/>
      <c r="BA1030" s="70"/>
      <c r="BB1030" s="70"/>
      <c r="BC1030" s="70"/>
      <c r="BD1030" s="70"/>
      <c r="BE1030" s="70"/>
      <c r="BF1030" s="70"/>
      <c r="BG1030" s="70" t="s">
        <v>119</v>
      </c>
      <c r="BH1030" s="70" t="s">
        <v>421</v>
      </c>
      <c r="BI1030" s="70"/>
      <c r="BJ1030" s="70"/>
      <c r="BK1030" s="72" t="s">
        <v>73</v>
      </c>
      <c r="BL1030" s="72" t="s">
        <v>74</v>
      </c>
      <c r="BM1030" s="49">
        <v>41</v>
      </c>
      <c r="BN1030" s="60"/>
      <c r="BO1030" s="36">
        <v>47</v>
      </c>
      <c r="BP1030" s="61"/>
      <c r="BQ1030" s="62"/>
      <c r="BR1030" s="62"/>
      <c r="BS1030" s="74"/>
      <c r="BT1030" s="72" t="s">
        <v>105</v>
      </c>
    </row>
    <row r="1031" spans="1:72" ht="22.5" customHeight="1">
      <c r="A1031" s="46">
        <v>6</v>
      </c>
      <c r="B1031" s="46">
        <v>663</v>
      </c>
      <c r="C1031" s="68" t="s">
        <v>1100</v>
      </c>
      <c r="D1031" s="49">
        <v>3</v>
      </c>
      <c r="E1031" s="49" t="str">
        <f t="shared" si="80"/>
        <v>1354ENEC0211</v>
      </c>
      <c r="F1031" s="76">
        <v>1354</v>
      </c>
      <c r="G1031" s="70" t="s">
        <v>1101</v>
      </c>
      <c r="H1031" s="49" t="s">
        <v>111</v>
      </c>
      <c r="I1031" s="69" t="s">
        <v>210</v>
      </c>
      <c r="J1031" s="53"/>
      <c r="K1031" s="53"/>
      <c r="L1031" s="46"/>
      <c r="M1031" s="69">
        <v>1</v>
      </c>
      <c r="N1031" s="46"/>
      <c r="O1031" s="46"/>
      <c r="P1031" s="70"/>
      <c r="Q1031" s="70"/>
      <c r="R1031" s="70"/>
      <c r="S1031" s="70"/>
      <c r="T1031" s="70"/>
      <c r="U1031" s="70"/>
      <c r="V1031" s="70"/>
      <c r="W1031" s="70"/>
      <c r="X1031" s="70">
        <v>1</v>
      </c>
      <c r="Y1031" s="70"/>
      <c r="Z1031" s="70"/>
      <c r="AA1031" s="70"/>
      <c r="AB1031" s="70"/>
      <c r="AC1031" s="70"/>
      <c r="AD1031" s="70"/>
      <c r="AE1031" s="69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>
        <v>55</v>
      </c>
      <c r="AQ1031" s="55">
        <f>VLOOKUP(E1031,'[1]LopHocPhan'!C$2:F$1412,4,FALSE)</f>
        <v>55</v>
      </c>
      <c r="AR1031" s="56">
        <f t="shared" si="84"/>
        <v>0</v>
      </c>
      <c r="AS1031" s="55"/>
      <c r="AT1031" s="55"/>
      <c r="AU1031" s="55">
        <f t="shared" si="85"/>
        <v>55</v>
      </c>
      <c r="AV1031" s="71" t="s">
        <v>68</v>
      </c>
      <c r="AW1031" s="55">
        <v>3</v>
      </c>
      <c r="AX1031" s="55" t="s">
        <v>86</v>
      </c>
      <c r="AY1031" s="72"/>
      <c r="AZ1031" s="72"/>
      <c r="BA1031" s="70"/>
      <c r="BB1031" s="70"/>
      <c r="BC1031" s="70"/>
      <c r="BD1031" s="70"/>
      <c r="BE1031" s="70"/>
      <c r="BF1031" s="70"/>
      <c r="BG1031" s="70" t="s">
        <v>119</v>
      </c>
      <c r="BH1031" s="70" t="s">
        <v>298</v>
      </c>
      <c r="BI1031" s="70"/>
      <c r="BJ1031" s="70"/>
      <c r="BK1031" s="72" t="s">
        <v>73</v>
      </c>
      <c r="BL1031" s="72" t="s">
        <v>74</v>
      </c>
      <c r="BM1031" s="49">
        <v>41</v>
      </c>
      <c r="BN1031" s="60"/>
      <c r="BO1031" s="36">
        <v>47</v>
      </c>
      <c r="BP1031" s="61"/>
      <c r="BQ1031" s="62"/>
      <c r="BR1031" s="62"/>
      <c r="BS1031" s="74"/>
      <c r="BT1031" s="72" t="s">
        <v>105</v>
      </c>
    </row>
    <row r="1032" spans="1:74" ht="22.5" customHeight="1">
      <c r="A1032" s="46">
        <v>7</v>
      </c>
      <c r="B1032" s="46">
        <v>1257</v>
      </c>
      <c r="C1032" s="68" t="s">
        <v>1102</v>
      </c>
      <c r="D1032" s="49">
        <v>2</v>
      </c>
      <c r="E1032" s="49" t="str">
        <f t="shared" si="80"/>
        <v>1301BMGM1022</v>
      </c>
      <c r="F1032" s="84">
        <v>1301</v>
      </c>
      <c r="G1032" s="85" t="s">
        <v>1103</v>
      </c>
      <c r="H1032" s="77" t="s">
        <v>66</v>
      </c>
      <c r="I1032" s="70" t="s">
        <v>401</v>
      </c>
      <c r="J1032" s="53"/>
      <c r="K1032" s="53"/>
      <c r="L1032" s="46"/>
      <c r="M1032" s="69"/>
      <c r="N1032" s="46"/>
      <c r="O1032" s="46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69"/>
      <c r="AF1032" s="70"/>
      <c r="AG1032" s="70"/>
      <c r="AH1032" s="70"/>
      <c r="AI1032" s="70"/>
      <c r="AJ1032" s="70"/>
      <c r="AK1032" s="70"/>
      <c r="AL1032" s="70"/>
      <c r="AM1032" s="70">
        <v>1</v>
      </c>
      <c r="AN1032" s="70"/>
      <c r="AO1032" s="70"/>
      <c r="AP1032" s="78">
        <v>120</v>
      </c>
      <c r="AQ1032" s="55">
        <f>VLOOKUP(E1032,'[1]LopHocPhan'!C$2:F$1412,4,FALSE)</f>
        <v>42</v>
      </c>
      <c r="AR1032" s="56">
        <f t="shared" si="84"/>
        <v>78</v>
      </c>
      <c r="AS1032" s="55" t="s">
        <v>320</v>
      </c>
      <c r="AT1032" s="55"/>
      <c r="AU1032" s="55">
        <f t="shared" si="85"/>
        <v>42</v>
      </c>
      <c r="AV1032" s="57" t="s">
        <v>140</v>
      </c>
      <c r="AW1032" s="55">
        <v>2</v>
      </c>
      <c r="AX1032" s="55" t="s">
        <v>99</v>
      </c>
      <c r="AY1032" s="72"/>
      <c r="AZ1032" s="72"/>
      <c r="BA1032" s="70" t="s">
        <v>71</v>
      </c>
      <c r="BB1032" s="70" t="s">
        <v>79</v>
      </c>
      <c r="BC1032" s="70"/>
      <c r="BD1032" s="70"/>
      <c r="BE1032" s="80"/>
      <c r="BF1032" s="70"/>
      <c r="BG1032" s="70"/>
      <c r="BH1032" s="70"/>
      <c r="BI1032" s="70"/>
      <c r="BJ1032" s="70"/>
      <c r="BK1032" s="72" t="s">
        <v>73</v>
      </c>
      <c r="BL1032" s="72" t="s">
        <v>87</v>
      </c>
      <c r="BM1032" s="49">
        <v>41</v>
      </c>
      <c r="BN1032" s="60"/>
      <c r="BO1032" s="61">
        <v>16</v>
      </c>
      <c r="BP1032" s="61"/>
      <c r="BQ1032" s="79"/>
      <c r="BR1032" s="62"/>
      <c r="BS1032" s="74"/>
      <c r="BT1032" s="72" t="s">
        <v>75</v>
      </c>
      <c r="BV1032" s="38"/>
    </row>
    <row r="1033" spans="1:72" ht="22.5" customHeight="1">
      <c r="A1033" s="46">
        <v>1</v>
      </c>
      <c r="B1033" s="46">
        <v>81</v>
      </c>
      <c r="C1033" s="64" t="s">
        <v>1104</v>
      </c>
      <c r="D1033" s="48">
        <v>3</v>
      </c>
      <c r="E1033" s="49" t="str">
        <f t="shared" si="80"/>
        <v>1351CEMG0111</v>
      </c>
      <c r="F1033" s="50">
        <v>1351</v>
      </c>
      <c r="G1033" s="51" t="s">
        <v>1105</v>
      </c>
      <c r="H1033" s="52" t="s">
        <v>111</v>
      </c>
      <c r="I1033" s="53" t="s">
        <v>643</v>
      </c>
      <c r="J1033" s="53"/>
      <c r="K1033" s="53"/>
      <c r="L1033" s="46">
        <v>1</v>
      </c>
      <c r="M1033" s="46"/>
      <c r="N1033" s="46"/>
      <c r="O1033" s="46"/>
      <c r="P1033" s="46"/>
      <c r="Q1033" s="46"/>
      <c r="R1033" s="46"/>
      <c r="S1033" s="46"/>
      <c r="T1033" s="46"/>
      <c r="U1033" s="46">
        <v>1</v>
      </c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53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54">
        <v>60</v>
      </c>
      <c r="AQ1033" s="55">
        <f>VLOOKUP(E1033,'[1]LopHocPhan'!C$2:F$1412,4,FALSE)</f>
        <v>59</v>
      </c>
      <c r="AR1033" s="56">
        <f t="shared" si="84"/>
        <v>1</v>
      </c>
      <c r="AS1033" s="55"/>
      <c r="AT1033" s="55"/>
      <c r="AU1033" s="55">
        <f t="shared" si="85"/>
        <v>59</v>
      </c>
      <c r="AV1033" s="57" t="s">
        <v>84</v>
      </c>
      <c r="AW1033" s="55">
        <v>3</v>
      </c>
      <c r="AX1033" s="55" t="s">
        <v>72</v>
      </c>
      <c r="AY1033" s="58"/>
      <c r="AZ1033" s="58"/>
      <c r="BA1033" s="46"/>
      <c r="BB1033" s="46"/>
      <c r="BC1033" s="46" t="s">
        <v>119</v>
      </c>
      <c r="BD1033" s="46" t="s">
        <v>184</v>
      </c>
      <c r="BE1033" s="46"/>
      <c r="BF1033" s="46"/>
      <c r="BG1033" s="46"/>
      <c r="BH1033" s="46"/>
      <c r="BI1033" s="46"/>
      <c r="BJ1033" s="46"/>
      <c r="BK1033" s="58" t="s">
        <v>73</v>
      </c>
      <c r="BL1033" s="58" t="s">
        <v>87</v>
      </c>
      <c r="BM1033" s="48">
        <v>42</v>
      </c>
      <c r="BN1033" s="60"/>
      <c r="BO1033" s="36">
        <v>46</v>
      </c>
      <c r="BP1033" s="61"/>
      <c r="BQ1033" s="62"/>
      <c r="BR1033" s="62"/>
      <c r="BS1033" s="74"/>
      <c r="BT1033" s="58" t="s">
        <v>75</v>
      </c>
    </row>
    <row r="1034" spans="1:72" ht="22.5" customHeight="1">
      <c r="A1034" s="46">
        <v>2</v>
      </c>
      <c r="B1034" s="46">
        <v>82</v>
      </c>
      <c r="C1034" s="64" t="s">
        <v>1104</v>
      </c>
      <c r="D1034" s="48">
        <v>3</v>
      </c>
      <c r="E1034" s="49" t="str">
        <f aca="true" t="shared" si="86" ref="E1034:E1097">F1034&amp;G1034</f>
        <v>1352CEMG0111</v>
      </c>
      <c r="F1034" s="50">
        <v>1352</v>
      </c>
      <c r="G1034" s="51" t="s">
        <v>1105</v>
      </c>
      <c r="H1034" s="52" t="s">
        <v>111</v>
      </c>
      <c r="I1034" s="53" t="s">
        <v>643</v>
      </c>
      <c r="J1034" s="53"/>
      <c r="K1034" s="53"/>
      <c r="L1034" s="46">
        <v>1</v>
      </c>
      <c r="M1034" s="46"/>
      <c r="N1034" s="46"/>
      <c r="O1034" s="46"/>
      <c r="P1034" s="46"/>
      <c r="Q1034" s="46"/>
      <c r="R1034" s="46"/>
      <c r="S1034" s="46"/>
      <c r="T1034" s="46"/>
      <c r="U1034" s="46">
        <v>1</v>
      </c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53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54">
        <v>60</v>
      </c>
      <c r="AQ1034" s="55">
        <f>VLOOKUP(E1034,'[1]LopHocPhan'!C$2:F$1412,4,FALSE)</f>
        <v>60</v>
      </c>
      <c r="AR1034" s="56">
        <f t="shared" si="84"/>
        <v>0</v>
      </c>
      <c r="AS1034" s="55"/>
      <c r="AT1034" s="55"/>
      <c r="AU1034" s="55">
        <f t="shared" si="85"/>
        <v>60</v>
      </c>
      <c r="AV1034" s="57" t="s">
        <v>173</v>
      </c>
      <c r="AW1034" s="55">
        <v>3</v>
      </c>
      <c r="AX1034" s="55" t="s">
        <v>108</v>
      </c>
      <c r="AY1034" s="58"/>
      <c r="AZ1034" s="58"/>
      <c r="BA1034" s="46"/>
      <c r="BB1034" s="46"/>
      <c r="BC1034" s="46" t="s">
        <v>119</v>
      </c>
      <c r="BD1034" s="46" t="s">
        <v>187</v>
      </c>
      <c r="BE1034" s="46"/>
      <c r="BF1034" s="46"/>
      <c r="BG1034" s="46"/>
      <c r="BH1034" s="46"/>
      <c r="BI1034" s="46"/>
      <c r="BJ1034" s="46"/>
      <c r="BK1034" s="58" t="s">
        <v>73</v>
      </c>
      <c r="BL1034" s="58" t="s">
        <v>87</v>
      </c>
      <c r="BM1034" s="48">
        <v>42</v>
      </c>
      <c r="BN1034" s="60"/>
      <c r="BO1034" s="36">
        <v>46</v>
      </c>
      <c r="BP1034" s="61"/>
      <c r="BQ1034" s="62"/>
      <c r="BR1034" s="62"/>
      <c r="BS1034" s="74"/>
      <c r="BT1034" s="58" t="s">
        <v>75</v>
      </c>
    </row>
    <row r="1035" spans="1:72" ht="22.5" customHeight="1">
      <c r="A1035" s="46">
        <v>3</v>
      </c>
      <c r="B1035" s="46">
        <v>83</v>
      </c>
      <c r="C1035" s="64" t="s">
        <v>1104</v>
      </c>
      <c r="D1035" s="48">
        <v>3</v>
      </c>
      <c r="E1035" s="49" t="str">
        <f t="shared" si="86"/>
        <v>1353CEMG0111</v>
      </c>
      <c r="F1035" s="50">
        <v>1353</v>
      </c>
      <c r="G1035" s="51" t="s">
        <v>1105</v>
      </c>
      <c r="H1035" s="52" t="s">
        <v>111</v>
      </c>
      <c r="I1035" s="53" t="s">
        <v>643</v>
      </c>
      <c r="J1035" s="53"/>
      <c r="K1035" s="53"/>
      <c r="L1035" s="46">
        <v>1</v>
      </c>
      <c r="M1035" s="46"/>
      <c r="N1035" s="46"/>
      <c r="O1035" s="46"/>
      <c r="P1035" s="46"/>
      <c r="Q1035" s="46"/>
      <c r="R1035" s="46"/>
      <c r="S1035" s="46"/>
      <c r="T1035" s="46"/>
      <c r="U1035" s="46">
        <v>1</v>
      </c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53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54">
        <v>60</v>
      </c>
      <c r="AQ1035" s="55">
        <f>VLOOKUP(E1035,'[1]LopHocPhan'!C$2:F$1412,4,FALSE)</f>
        <v>60</v>
      </c>
      <c r="AR1035" s="56">
        <f t="shared" si="84"/>
        <v>0</v>
      </c>
      <c r="AS1035" s="55"/>
      <c r="AT1035" s="55"/>
      <c r="AU1035" s="55">
        <f t="shared" si="85"/>
        <v>60</v>
      </c>
      <c r="AV1035" s="57" t="s">
        <v>175</v>
      </c>
      <c r="AW1035" s="55">
        <v>3</v>
      </c>
      <c r="AX1035" s="55" t="s">
        <v>131</v>
      </c>
      <c r="AY1035" s="58"/>
      <c r="AZ1035" s="58"/>
      <c r="BA1035" s="46"/>
      <c r="BB1035" s="46"/>
      <c r="BC1035" s="46" t="s">
        <v>119</v>
      </c>
      <c r="BD1035" s="46" t="s">
        <v>463</v>
      </c>
      <c r="BE1035" s="46"/>
      <c r="BF1035" s="46"/>
      <c r="BG1035" s="46"/>
      <c r="BH1035" s="46"/>
      <c r="BI1035" s="46"/>
      <c r="BJ1035" s="46"/>
      <c r="BK1035" s="58" t="s">
        <v>73</v>
      </c>
      <c r="BL1035" s="58" t="s">
        <v>87</v>
      </c>
      <c r="BM1035" s="48">
        <v>42</v>
      </c>
      <c r="BN1035" s="60"/>
      <c r="BO1035" s="36">
        <v>46</v>
      </c>
      <c r="BP1035" s="61"/>
      <c r="BQ1035" s="62"/>
      <c r="BR1035" s="62"/>
      <c r="BS1035" s="74"/>
      <c r="BT1035" s="58" t="s">
        <v>75</v>
      </c>
    </row>
    <row r="1036" spans="1:72" ht="22.5" customHeight="1">
      <c r="A1036" s="46">
        <v>4</v>
      </c>
      <c r="B1036" s="46">
        <v>84</v>
      </c>
      <c r="C1036" s="64" t="s">
        <v>1104</v>
      </c>
      <c r="D1036" s="48">
        <v>3</v>
      </c>
      <c r="E1036" s="49" t="str">
        <f t="shared" si="86"/>
        <v>1354CEMG0111</v>
      </c>
      <c r="F1036" s="50">
        <v>1354</v>
      </c>
      <c r="G1036" s="51" t="s">
        <v>1105</v>
      </c>
      <c r="H1036" s="52" t="s">
        <v>111</v>
      </c>
      <c r="I1036" s="53" t="s">
        <v>643</v>
      </c>
      <c r="J1036" s="53"/>
      <c r="K1036" s="53"/>
      <c r="L1036" s="46">
        <v>1</v>
      </c>
      <c r="M1036" s="46"/>
      <c r="N1036" s="46"/>
      <c r="O1036" s="46"/>
      <c r="P1036" s="46"/>
      <c r="Q1036" s="46"/>
      <c r="R1036" s="46"/>
      <c r="S1036" s="46"/>
      <c r="T1036" s="46"/>
      <c r="U1036" s="46">
        <v>1</v>
      </c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53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54">
        <v>60</v>
      </c>
      <c r="AQ1036" s="55">
        <f>VLOOKUP(E1036,'[1]LopHocPhan'!C$2:F$1412,4,FALSE)</f>
        <v>57</v>
      </c>
      <c r="AR1036" s="55"/>
      <c r="AS1036" s="55" t="s">
        <v>1106</v>
      </c>
      <c r="AT1036" s="55"/>
      <c r="AU1036" s="55">
        <v>50</v>
      </c>
      <c r="AV1036" s="57" t="s">
        <v>102</v>
      </c>
      <c r="AW1036" s="55">
        <v>3</v>
      </c>
      <c r="AX1036" s="55" t="s">
        <v>287</v>
      </c>
      <c r="AY1036" s="58"/>
      <c r="AZ1036" s="58"/>
      <c r="BA1036" s="46"/>
      <c r="BB1036" s="46"/>
      <c r="BC1036" s="46"/>
      <c r="BD1036" s="46"/>
      <c r="BE1036" s="46" t="s">
        <v>119</v>
      </c>
      <c r="BF1036" s="46" t="s">
        <v>473</v>
      </c>
      <c r="BG1036" s="46"/>
      <c r="BH1036" s="46"/>
      <c r="BI1036" s="80"/>
      <c r="BJ1036" s="46"/>
      <c r="BK1036" s="58" t="s">
        <v>73</v>
      </c>
      <c r="BL1036" s="58" t="s">
        <v>74</v>
      </c>
      <c r="BM1036" s="48">
        <v>42</v>
      </c>
      <c r="BN1036" s="60" t="s">
        <v>422</v>
      </c>
      <c r="BO1036" s="36">
        <v>46</v>
      </c>
      <c r="BP1036" s="61"/>
      <c r="BQ1036" s="62"/>
      <c r="BR1036" s="62"/>
      <c r="BS1036" s="74"/>
      <c r="BT1036" s="58" t="s">
        <v>75</v>
      </c>
    </row>
    <row r="1037" spans="1:72" ht="22.5" customHeight="1">
      <c r="A1037" s="46">
        <v>5</v>
      </c>
      <c r="B1037" s="46">
        <v>85</v>
      </c>
      <c r="C1037" s="64" t="s">
        <v>1104</v>
      </c>
      <c r="D1037" s="48">
        <v>3</v>
      </c>
      <c r="E1037" s="49" t="str">
        <f t="shared" si="86"/>
        <v>1355CEMG0111</v>
      </c>
      <c r="F1037" s="50">
        <v>1355</v>
      </c>
      <c r="G1037" s="51" t="s">
        <v>1105</v>
      </c>
      <c r="H1037" s="52" t="s">
        <v>111</v>
      </c>
      <c r="I1037" s="53" t="s">
        <v>643</v>
      </c>
      <c r="J1037" s="53"/>
      <c r="K1037" s="53"/>
      <c r="L1037" s="46">
        <v>1</v>
      </c>
      <c r="M1037" s="46"/>
      <c r="N1037" s="46"/>
      <c r="O1037" s="46"/>
      <c r="P1037" s="46"/>
      <c r="Q1037" s="46"/>
      <c r="R1037" s="46"/>
      <c r="S1037" s="46"/>
      <c r="T1037" s="46"/>
      <c r="U1037" s="46">
        <v>1</v>
      </c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53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54">
        <v>60</v>
      </c>
      <c r="AQ1037" s="55">
        <f>VLOOKUP(E1037,'[1]LopHocPhan'!C$2:F$1412,4,FALSE)</f>
        <v>58</v>
      </c>
      <c r="AR1037" s="55"/>
      <c r="AS1037" s="55" t="s">
        <v>1107</v>
      </c>
      <c r="AT1037" s="55"/>
      <c r="AU1037" s="55">
        <v>50</v>
      </c>
      <c r="AV1037" s="57" t="s">
        <v>163</v>
      </c>
      <c r="AW1037" s="55">
        <v>3</v>
      </c>
      <c r="AX1037" s="55" t="s">
        <v>131</v>
      </c>
      <c r="AY1037" s="58"/>
      <c r="AZ1037" s="58"/>
      <c r="BA1037" s="46"/>
      <c r="BB1037" s="46"/>
      <c r="BC1037" s="46"/>
      <c r="BD1037" s="46"/>
      <c r="BE1037" s="46" t="s">
        <v>119</v>
      </c>
      <c r="BF1037" s="46" t="s">
        <v>199</v>
      </c>
      <c r="BG1037" s="46"/>
      <c r="BH1037" s="46"/>
      <c r="BI1037" s="80"/>
      <c r="BJ1037" s="46"/>
      <c r="BK1037" s="58" t="s">
        <v>73</v>
      </c>
      <c r="BL1037" s="58" t="s">
        <v>74</v>
      </c>
      <c r="BM1037" s="48">
        <v>42</v>
      </c>
      <c r="BN1037" s="60" t="s">
        <v>422</v>
      </c>
      <c r="BO1037" s="36">
        <v>46</v>
      </c>
      <c r="BP1037" s="61"/>
      <c r="BQ1037" s="62"/>
      <c r="BR1037" s="62"/>
      <c r="BS1037" s="74"/>
      <c r="BT1037" s="58" t="s">
        <v>75</v>
      </c>
    </row>
    <row r="1038" spans="1:72" ht="22.5" customHeight="1">
      <c r="A1038" s="46">
        <v>6</v>
      </c>
      <c r="B1038" s="46">
        <v>306</v>
      </c>
      <c r="C1038" s="64" t="s">
        <v>1108</v>
      </c>
      <c r="D1038" s="48">
        <v>2</v>
      </c>
      <c r="E1038" s="49" t="str">
        <f t="shared" si="86"/>
        <v>1351HRMG0811</v>
      </c>
      <c r="F1038" s="50">
        <v>1351</v>
      </c>
      <c r="G1038" s="51" t="s">
        <v>1109</v>
      </c>
      <c r="H1038" s="52" t="s">
        <v>66</v>
      </c>
      <c r="I1038" s="46" t="s">
        <v>196</v>
      </c>
      <c r="J1038" s="53"/>
      <c r="K1038" s="53"/>
      <c r="L1038" s="46">
        <v>1</v>
      </c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>
        <v>1</v>
      </c>
      <c r="Y1038" s="46"/>
      <c r="Z1038" s="46"/>
      <c r="AA1038" s="46"/>
      <c r="AB1038" s="46"/>
      <c r="AC1038" s="46"/>
      <c r="AD1038" s="46"/>
      <c r="AE1038" s="53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54">
        <v>65</v>
      </c>
      <c r="AQ1038" s="55">
        <f>VLOOKUP(E1038,'[1]LopHocPhan'!C$2:F$1412,4,FALSE)</f>
        <v>57</v>
      </c>
      <c r="AR1038" s="56">
        <f aca="true" t="shared" si="87" ref="AR1038:AR1063">AP1038-AQ1038</f>
        <v>8</v>
      </c>
      <c r="AS1038" s="55"/>
      <c r="AT1038" s="55"/>
      <c r="AU1038" s="55">
        <f aca="true" t="shared" si="88" ref="AU1038:AU1063">AQ1038</f>
        <v>57</v>
      </c>
      <c r="AV1038" s="57" t="s">
        <v>136</v>
      </c>
      <c r="AW1038" s="55">
        <v>2</v>
      </c>
      <c r="AX1038" s="55" t="s">
        <v>108</v>
      </c>
      <c r="AY1038" s="72"/>
      <c r="AZ1038" s="58"/>
      <c r="BA1038" s="46" t="s">
        <v>71</v>
      </c>
      <c r="BB1038" s="46" t="s">
        <v>371</v>
      </c>
      <c r="BC1038" s="46"/>
      <c r="BD1038" s="46"/>
      <c r="BE1038" s="53"/>
      <c r="BF1038" s="52"/>
      <c r="BG1038" s="46"/>
      <c r="BH1038" s="46"/>
      <c r="BI1038" s="46"/>
      <c r="BJ1038" s="46"/>
      <c r="BK1038" s="58" t="s">
        <v>73</v>
      </c>
      <c r="BL1038" s="72" t="s">
        <v>87</v>
      </c>
      <c r="BM1038" s="48">
        <v>42</v>
      </c>
      <c r="BN1038" s="60"/>
      <c r="BO1038" s="36">
        <v>46</v>
      </c>
      <c r="BP1038" s="61"/>
      <c r="BQ1038" s="62"/>
      <c r="BR1038" s="62"/>
      <c r="BS1038" s="63"/>
      <c r="BT1038" s="58" t="s">
        <v>75</v>
      </c>
    </row>
    <row r="1039" spans="1:72" ht="22.5" customHeight="1">
      <c r="A1039" s="46">
        <v>7</v>
      </c>
      <c r="B1039" s="46">
        <v>307</v>
      </c>
      <c r="C1039" s="64" t="s">
        <v>1108</v>
      </c>
      <c r="D1039" s="48">
        <v>2</v>
      </c>
      <c r="E1039" s="49" t="str">
        <f t="shared" si="86"/>
        <v>1352HRMG0811</v>
      </c>
      <c r="F1039" s="50">
        <v>1352</v>
      </c>
      <c r="G1039" s="51" t="s">
        <v>1109</v>
      </c>
      <c r="H1039" s="52" t="s">
        <v>66</v>
      </c>
      <c r="I1039" s="46" t="s">
        <v>196</v>
      </c>
      <c r="J1039" s="53"/>
      <c r="K1039" s="53"/>
      <c r="L1039" s="46">
        <v>1</v>
      </c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>
        <v>1</v>
      </c>
      <c r="Y1039" s="46"/>
      <c r="Z1039" s="46"/>
      <c r="AA1039" s="46"/>
      <c r="AB1039" s="46"/>
      <c r="AC1039" s="46"/>
      <c r="AD1039" s="46"/>
      <c r="AE1039" s="53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54">
        <v>65</v>
      </c>
      <c r="AQ1039" s="55">
        <f>VLOOKUP(E1039,'[1]LopHocPhan'!C$2:F$1412,4,FALSE)</f>
        <v>65</v>
      </c>
      <c r="AR1039" s="56">
        <f t="shared" si="87"/>
        <v>0</v>
      </c>
      <c r="AS1039" s="55"/>
      <c r="AT1039" s="55"/>
      <c r="AU1039" s="55">
        <f t="shared" si="88"/>
        <v>65</v>
      </c>
      <c r="AV1039" s="57" t="s">
        <v>173</v>
      </c>
      <c r="AW1039" s="55">
        <v>2</v>
      </c>
      <c r="AX1039" s="55" t="s">
        <v>155</v>
      </c>
      <c r="AY1039" s="58"/>
      <c r="AZ1039" s="58"/>
      <c r="BA1039" s="46"/>
      <c r="BB1039" s="46"/>
      <c r="BC1039" s="46" t="s">
        <v>71</v>
      </c>
      <c r="BD1039" s="46" t="s">
        <v>481</v>
      </c>
      <c r="BE1039" s="53"/>
      <c r="BF1039" s="52"/>
      <c r="BG1039" s="46"/>
      <c r="BH1039" s="46"/>
      <c r="BI1039" s="46"/>
      <c r="BJ1039" s="46"/>
      <c r="BK1039" s="58" t="s">
        <v>73</v>
      </c>
      <c r="BL1039" s="58" t="s">
        <v>87</v>
      </c>
      <c r="BM1039" s="48">
        <v>42</v>
      </c>
      <c r="BN1039" s="60"/>
      <c r="BO1039" s="36">
        <v>46</v>
      </c>
      <c r="BP1039" s="61"/>
      <c r="BQ1039" s="62"/>
      <c r="BR1039" s="62"/>
      <c r="BS1039" s="63"/>
      <c r="BT1039" s="58" t="s">
        <v>75</v>
      </c>
    </row>
    <row r="1040" spans="1:72" ht="22.5" customHeight="1">
      <c r="A1040" s="46">
        <v>8</v>
      </c>
      <c r="B1040" s="46">
        <v>308</v>
      </c>
      <c r="C1040" s="64" t="s">
        <v>1108</v>
      </c>
      <c r="D1040" s="48">
        <v>2</v>
      </c>
      <c r="E1040" s="49" t="str">
        <f t="shared" si="86"/>
        <v>1353HRMG0811</v>
      </c>
      <c r="F1040" s="50">
        <v>1353</v>
      </c>
      <c r="G1040" s="51" t="s">
        <v>1109</v>
      </c>
      <c r="H1040" s="52" t="s">
        <v>66</v>
      </c>
      <c r="I1040" s="46" t="s">
        <v>196</v>
      </c>
      <c r="J1040" s="53"/>
      <c r="K1040" s="53"/>
      <c r="L1040" s="46">
        <v>1</v>
      </c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>
        <v>1</v>
      </c>
      <c r="Y1040" s="46"/>
      <c r="Z1040" s="46"/>
      <c r="AA1040" s="46"/>
      <c r="AB1040" s="46"/>
      <c r="AC1040" s="46"/>
      <c r="AD1040" s="46"/>
      <c r="AE1040" s="53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54">
        <v>65</v>
      </c>
      <c r="AQ1040" s="55">
        <f>VLOOKUP(E1040,'[1]LopHocPhan'!C$2:F$1412,4,FALSE)</f>
        <v>65</v>
      </c>
      <c r="AR1040" s="56">
        <f t="shared" si="87"/>
        <v>0</v>
      </c>
      <c r="AS1040" s="55"/>
      <c r="AT1040" s="55"/>
      <c r="AU1040" s="55">
        <f t="shared" si="88"/>
        <v>65</v>
      </c>
      <c r="AV1040" s="57" t="s">
        <v>175</v>
      </c>
      <c r="AW1040" s="55">
        <v>2</v>
      </c>
      <c r="AX1040" s="55" t="s">
        <v>287</v>
      </c>
      <c r="AY1040" s="58"/>
      <c r="AZ1040" s="58"/>
      <c r="BA1040" s="46"/>
      <c r="BB1040" s="46"/>
      <c r="BC1040" s="46" t="s">
        <v>71</v>
      </c>
      <c r="BD1040" s="46" t="s">
        <v>482</v>
      </c>
      <c r="BE1040" s="53"/>
      <c r="BF1040" s="52"/>
      <c r="BG1040" s="46"/>
      <c r="BH1040" s="46"/>
      <c r="BI1040" s="46"/>
      <c r="BJ1040" s="46"/>
      <c r="BK1040" s="58" t="s">
        <v>73</v>
      </c>
      <c r="BL1040" s="58" t="s">
        <v>87</v>
      </c>
      <c r="BM1040" s="48">
        <v>42</v>
      </c>
      <c r="BN1040" s="60"/>
      <c r="BO1040" s="36">
        <v>46</v>
      </c>
      <c r="BP1040" s="61"/>
      <c r="BQ1040" s="62"/>
      <c r="BR1040" s="62"/>
      <c r="BS1040" s="63"/>
      <c r="BT1040" s="58" t="s">
        <v>75</v>
      </c>
    </row>
    <row r="1041" spans="1:72" ht="22.5" customHeight="1">
      <c r="A1041" s="46">
        <v>9</v>
      </c>
      <c r="B1041" s="46">
        <v>313</v>
      </c>
      <c r="C1041" s="64" t="s">
        <v>1110</v>
      </c>
      <c r="D1041" s="48">
        <v>3</v>
      </c>
      <c r="E1041" s="49" t="str">
        <f t="shared" si="86"/>
        <v>1351HRMG1011</v>
      </c>
      <c r="F1041" s="50">
        <v>1351</v>
      </c>
      <c r="G1041" s="51" t="s">
        <v>1111</v>
      </c>
      <c r="H1041" s="52" t="s">
        <v>111</v>
      </c>
      <c r="I1041" s="46" t="s">
        <v>196</v>
      </c>
      <c r="J1041" s="53"/>
      <c r="K1041" s="53"/>
      <c r="L1041" s="46">
        <v>1</v>
      </c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>
        <v>1</v>
      </c>
      <c r="Y1041" s="46"/>
      <c r="Z1041" s="46"/>
      <c r="AA1041" s="46"/>
      <c r="AB1041" s="46"/>
      <c r="AC1041" s="46"/>
      <c r="AD1041" s="46"/>
      <c r="AE1041" s="53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54">
        <v>65</v>
      </c>
      <c r="AQ1041" s="55">
        <f>VLOOKUP(E1041,'[1]LopHocPhan'!C$2:F$1412,4,FALSE)</f>
        <v>59</v>
      </c>
      <c r="AR1041" s="56">
        <f t="shared" si="87"/>
        <v>6</v>
      </c>
      <c r="AS1041" s="55"/>
      <c r="AT1041" s="55"/>
      <c r="AU1041" s="55">
        <f t="shared" si="88"/>
        <v>59</v>
      </c>
      <c r="AV1041" s="57" t="s">
        <v>123</v>
      </c>
      <c r="AW1041" s="55">
        <v>2</v>
      </c>
      <c r="AX1041" s="55" t="s">
        <v>72</v>
      </c>
      <c r="AY1041" s="58"/>
      <c r="AZ1041" s="58"/>
      <c r="BA1041" s="46"/>
      <c r="BB1041" s="46"/>
      <c r="BC1041" s="46" t="s">
        <v>115</v>
      </c>
      <c r="BD1041" s="46" t="s">
        <v>482</v>
      </c>
      <c r="BE1041" s="46" t="s">
        <v>71</v>
      </c>
      <c r="BF1041" s="46" t="s">
        <v>187</v>
      </c>
      <c r="BG1041" s="46"/>
      <c r="BH1041" s="46"/>
      <c r="BI1041" s="46"/>
      <c r="BJ1041" s="46"/>
      <c r="BK1041" s="58" t="s">
        <v>73</v>
      </c>
      <c r="BL1041" s="58" t="s">
        <v>192</v>
      </c>
      <c r="BM1041" s="48">
        <v>42</v>
      </c>
      <c r="BN1041" s="60"/>
      <c r="BO1041" s="36">
        <v>46</v>
      </c>
      <c r="BP1041" s="61"/>
      <c r="BQ1041" s="62"/>
      <c r="BR1041" s="62"/>
      <c r="BS1041" s="63"/>
      <c r="BT1041" s="58" t="s">
        <v>75</v>
      </c>
    </row>
    <row r="1042" spans="1:72" ht="22.5" customHeight="1">
      <c r="A1042" s="46">
        <v>10</v>
      </c>
      <c r="B1042" s="46">
        <v>314</v>
      </c>
      <c r="C1042" s="64" t="s">
        <v>1110</v>
      </c>
      <c r="D1042" s="48">
        <v>3</v>
      </c>
      <c r="E1042" s="49" t="str">
        <f t="shared" si="86"/>
        <v>1352HRMG1011</v>
      </c>
      <c r="F1042" s="50">
        <v>1352</v>
      </c>
      <c r="G1042" s="51" t="s">
        <v>1111</v>
      </c>
      <c r="H1042" s="52" t="s">
        <v>111</v>
      </c>
      <c r="I1042" s="46" t="s">
        <v>196</v>
      </c>
      <c r="J1042" s="53"/>
      <c r="K1042" s="53"/>
      <c r="L1042" s="46">
        <v>1</v>
      </c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>
        <v>1</v>
      </c>
      <c r="Y1042" s="46"/>
      <c r="Z1042" s="46"/>
      <c r="AA1042" s="46"/>
      <c r="AB1042" s="46"/>
      <c r="AC1042" s="46"/>
      <c r="AD1042" s="46"/>
      <c r="AE1042" s="53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54">
        <v>65</v>
      </c>
      <c r="AQ1042" s="55">
        <f>VLOOKUP(E1042,'[1]LopHocPhan'!C$2:F$1412,4,FALSE)</f>
        <v>64</v>
      </c>
      <c r="AR1042" s="56">
        <f t="shared" si="87"/>
        <v>1</v>
      </c>
      <c r="AS1042" s="55"/>
      <c r="AT1042" s="55"/>
      <c r="AU1042" s="55">
        <f t="shared" si="88"/>
        <v>64</v>
      </c>
      <c r="AV1042" s="57" t="s">
        <v>102</v>
      </c>
      <c r="AW1042" s="55">
        <v>2</v>
      </c>
      <c r="AX1042" s="55" t="s">
        <v>204</v>
      </c>
      <c r="AY1042" s="58"/>
      <c r="AZ1042" s="58"/>
      <c r="BA1042" s="46"/>
      <c r="BB1042" s="46"/>
      <c r="BC1042" s="46" t="s">
        <v>115</v>
      </c>
      <c r="BD1042" s="46" t="s">
        <v>464</v>
      </c>
      <c r="BE1042" s="46" t="s">
        <v>71</v>
      </c>
      <c r="BF1042" s="46" t="s">
        <v>463</v>
      </c>
      <c r="BG1042" s="46"/>
      <c r="BH1042" s="46"/>
      <c r="BI1042" s="46"/>
      <c r="BJ1042" s="46"/>
      <c r="BK1042" s="58" t="s">
        <v>73</v>
      </c>
      <c r="BL1042" s="58" t="s">
        <v>192</v>
      </c>
      <c r="BM1042" s="48">
        <v>42</v>
      </c>
      <c r="BN1042" s="60"/>
      <c r="BO1042" s="36">
        <v>46</v>
      </c>
      <c r="BP1042" s="61"/>
      <c r="BQ1042" s="62"/>
      <c r="BR1042" s="62"/>
      <c r="BS1042" s="63"/>
      <c r="BT1042" s="58" t="s">
        <v>75</v>
      </c>
    </row>
    <row r="1043" spans="1:72" ht="22.5" customHeight="1">
      <c r="A1043" s="46">
        <v>11</v>
      </c>
      <c r="B1043" s="46">
        <v>315</v>
      </c>
      <c r="C1043" s="64" t="s">
        <v>1110</v>
      </c>
      <c r="D1043" s="48">
        <v>3</v>
      </c>
      <c r="E1043" s="49" t="str">
        <f t="shared" si="86"/>
        <v>1353HRMG1011</v>
      </c>
      <c r="F1043" s="50">
        <v>1353</v>
      </c>
      <c r="G1043" s="51" t="s">
        <v>1111</v>
      </c>
      <c r="H1043" s="52" t="s">
        <v>111</v>
      </c>
      <c r="I1043" s="46" t="s">
        <v>196</v>
      </c>
      <c r="J1043" s="53"/>
      <c r="K1043" s="53"/>
      <c r="L1043" s="46">
        <v>1</v>
      </c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>
        <v>1</v>
      </c>
      <c r="Y1043" s="46"/>
      <c r="Z1043" s="46"/>
      <c r="AA1043" s="46"/>
      <c r="AB1043" s="46"/>
      <c r="AC1043" s="46"/>
      <c r="AD1043" s="46"/>
      <c r="AE1043" s="53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54">
        <v>65</v>
      </c>
      <c r="AQ1043" s="55">
        <f>VLOOKUP(E1043,'[1]LopHocPhan'!C$2:F$1412,4,FALSE)</f>
        <v>64</v>
      </c>
      <c r="AR1043" s="56">
        <f t="shared" si="87"/>
        <v>1</v>
      </c>
      <c r="AS1043" s="55"/>
      <c r="AT1043" s="55"/>
      <c r="AU1043" s="55">
        <f t="shared" si="88"/>
        <v>64</v>
      </c>
      <c r="AV1043" s="57" t="s">
        <v>163</v>
      </c>
      <c r="AW1043" s="55">
        <v>2</v>
      </c>
      <c r="AX1043" s="55" t="s">
        <v>130</v>
      </c>
      <c r="AY1043" s="58"/>
      <c r="AZ1043" s="58"/>
      <c r="BA1043" s="46"/>
      <c r="BB1043" s="46"/>
      <c r="BC1043" s="46" t="s">
        <v>115</v>
      </c>
      <c r="BD1043" s="46" t="s">
        <v>313</v>
      </c>
      <c r="BE1043" s="46" t="s">
        <v>71</v>
      </c>
      <c r="BF1043" s="46" t="s">
        <v>367</v>
      </c>
      <c r="BG1043" s="46"/>
      <c r="BH1043" s="46"/>
      <c r="BI1043" s="46"/>
      <c r="BJ1043" s="46"/>
      <c r="BK1043" s="58" t="s">
        <v>73</v>
      </c>
      <c r="BL1043" s="58" t="s">
        <v>192</v>
      </c>
      <c r="BM1043" s="48">
        <v>42</v>
      </c>
      <c r="BN1043" s="60"/>
      <c r="BO1043" s="36">
        <v>46</v>
      </c>
      <c r="BP1043" s="61"/>
      <c r="BQ1043" s="62"/>
      <c r="BR1043" s="62"/>
      <c r="BS1043" s="63"/>
      <c r="BT1043" s="58" t="s">
        <v>75</v>
      </c>
    </row>
    <row r="1044" spans="1:72" ht="22.5" customHeight="1">
      <c r="A1044" s="46">
        <v>12</v>
      </c>
      <c r="B1044" s="46">
        <v>316</v>
      </c>
      <c r="C1044" s="64" t="s">
        <v>1112</v>
      </c>
      <c r="D1044" s="48">
        <v>1</v>
      </c>
      <c r="E1044" s="49" t="str">
        <f t="shared" si="86"/>
        <v>1351HRMG1111</v>
      </c>
      <c r="F1044" s="50">
        <v>1351</v>
      </c>
      <c r="G1044" s="51" t="s">
        <v>1113</v>
      </c>
      <c r="H1044" s="52" t="s">
        <v>349</v>
      </c>
      <c r="I1044" s="46" t="s">
        <v>196</v>
      </c>
      <c r="J1044" s="53"/>
      <c r="K1044" s="53"/>
      <c r="L1044" s="46">
        <v>1</v>
      </c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>
        <v>1</v>
      </c>
      <c r="Y1044" s="46"/>
      <c r="Z1044" s="46"/>
      <c r="AA1044" s="46"/>
      <c r="AB1044" s="46"/>
      <c r="AC1044" s="46"/>
      <c r="AD1044" s="46"/>
      <c r="AE1044" s="53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54">
        <v>65</v>
      </c>
      <c r="AQ1044" s="55">
        <f>VLOOKUP(E1044,'[1]LopHocPhan'!C$2:F$1412,4,FALSE)</f>
        <v>62</v>
      </c>
      <c r="AR1044" s="56">
        <f t="shared" si="87"/>
        <v>3</v>
      </c>
      <c r="AS1044" s="55"/>
      <c r="AT1044" s="55"/>
      <c r="AU1044" s="55">
        <f t="shared" si="88"/>
        <v>62</v>
      </c>
      <c r="AV1044" s="57" t="s">
        <v>153</v>
      </c>
      <c r="AW1044" s="55">
        <v>1</v>
      </c>
      <c r="AX1044" s="55" t="s">
        <v>104</v>
      </c>
      <c r="AY1044" s="58"/>
      <c r="AZ1044" s="58"/>
      <c r="BA1044" s="46"/>
      <c r="BB1044" s="46"/>
      <c r="BC1044" s="46" t="s">
        <v>115</v>
      </c>
      <c r="BD1044" s="46" t="s">
        <v>482</v>
      </c>
      <c r="BE1044" s="46"/>
      <c r="BF1044" s="46"/>
      <c r="BG1044" s="46"/>
      <c r="BH1044" s="46"/>
      <c r="BI1044" s="46"/>
      <c r="BJ1044" s="46"/>
      <c r="BK1044" s="58" t="s">
        <v>426</v>
      </c>
      <c r="BL1044" s="58" t="s">
        <v>74</v>
      </c>
      <c r="BM1044" s="48">
        <v>42</v>
      </c>
      <c r="BN1044" s="60"/>
      <c r="BO1044" s="36">
        <v>46</v>
      </c>
      <c r="BP1044" s="61"/>
      <c r="BQ1044" s="62"/>
      <c r="BR1044" s="62"/>
      <c r="BS1044" s="63"/>
      <c r="BT1044" s="58" t="s">
        <v>75</v>
      </c>
    </row>
    <row r="1045" spans="1:72" ht="22.5" customHeight="1">
      <c r="A1045" s="46">
        <v>13</v>
      </c>
      <c r="B1045" s="46">
        <v>317</v>
      </c>
      <c r="C1045" s="64" t="s">
        <v>1112</v>
      </c>
      <c r="D1045" s="48">
        <v>1</v>
      </c>
      <c r="E1045" s="49" t="str">
        <f t="shared" si="86"/>
        <v>1352HRMG1111</v>
      </c>
      <c r="F1045" s="50">
        <v>1352</v>
      </c>
      <c r="G1045" s="51" t="s">
        <v>1113</v>
      </c>
      <c r="H1045" s="52" t="s">
        <v>349</v>
      </c>
      <c r="I1045" s="46" t="s">
        <v>196</v>
      </c>
      <c r="J1045" s="53"/>
      <c r="K1045" s="53"/>
      <c r="L1045" s="46">
        <v>1</v>
      </c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>
        <v>1</v>
      </c>
      <c r="Y1045" s="46"/>
      <c r="Z1045" s="46"/>
      <c r="AA1045" s="46"/>
      <c r="AB1045" s="46"/>
      <c r="AC1045" s="46"/>
      <c r="AD1045" s="46"/>
      <c r="AE1045" s="53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54">
        <v>65</v>
      </c>
      <c r="AQ1045" s="55">
        <f>VLOOKUP(E1045,'[1]LopHocPhan'!C$2:F$1412,4,FALSE)</f>
        <v>65</v>
      </c>
      <c r="AR1045" s="56">
        <f t="shared" si="87"/>
        <v>0</v>
      </c>
      <c r="AS1045" s="55"/>
      <c r="AT1045" s="55"/>
      <c r="AU1045" s="55">
        <f t="shared" si="88"/>
        <v>65</v>
      </c>
      <c r="AV1045" s="57" t="s">
        <v>84</v>
      </c>
      <c r="AW1045" s="55">
        <v>1</v>
      </c>
      <c r="AX1045" s="55" t="s">
        <v>158</v>
      </c>
      <c r="AY1045" s="58"/>
      <c r="AZ1045" s="58"/>
      <c r="BA1045" s="46"/>
      <c r="BB1045" s="46"/>
      <c r="BC1045" s="46" t="s">
        <v>115</v>
      </c>
      <c r="BD1045" s="46" t="s">
        <v>464</v>
      </c>
      <c r="BE1045" s="46"/>
      <c r="BF1045" s="46"/>
      <c r="BG1045" s="46"/>
      <c r="BH1045" s="46"/>
      <c r="BI1045" s="46"/>
      <c r="BJ1045" s="46"/>
      <c r="BK1045" s="58" t="s">
        <v>426</v>
      </c>
      <c r="BL1045" s="58" t="s">
        <v>74</v>
      </c>
      <c r="BM1045" s="48">
        <v>42</v>
      </c>
      <c r="BN1045" s="60"/>
      <c r="BO1045" s="36">
        <v>46</v>
      </c>
      <c r="BP1045" s="61"/>
      <c r="BQ1045" s="62"/>
      <c r="BR1045" s="62"/>
      <c r="BS1045" s="63"/>
      <c r="BT1045" s="58" t="s">
        <v>75</v>
      </c>
    </row>
    <row r="1046" spans="1:72" ht="22.5" customHeight="1">
      <c r="A1046" s="46">
        <v>14</v>
      </c>
      <c r="B1046" s="46">
        <v>318</v>
      </c>
      <c r="C1046" s="64" t="s">
        <v>1112</v>
      </c>
      <c r="D1046" s="48">
        <v>1</v>
      </c>
      <c r="E1046" s="49" t="str">
        <f t="shared" si="86"/>
        <v>1353HRMG1111</v>
      </c>
      <c r="F1046" s="50">
        <v>1353</v>
      </c>
      <c r="G1046" s="51" t="s">
        <v>1113</v>
      </c>
      <c r="H1046" s="52" t="s">
        <v>349</v>
      </c>
      <c r="I1046" s="46" t="s">
        <v>196</v>
      </c>
      <c r="J1046" s="53"/>
      <c r="K1046" s="53"/>
      <c r="L1046" s="46">
        <v>1</v>
      </c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>
        <v>1</v>
      </c>
      <c r="Y1046" s="46"/>
      <c r="Z1046" s="46"/>
      <c r="AA1046" s="46"/>
      <c r="AB1046" s="46"/>
      <c r="AC1046" s="46"/>
      <c r="AD1046" s="46"/>
      <c r="AE1046" s="53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54">
        <v>65</v>
      </c>
      <c r="AQ1046" s="55">
        <f>VLOOKUP(E1046,'[1]LopHocPhan'!C$2:F$1412,4,FALSE)</f>
        <v>61</v>
      </c>
      <c r="AR1046" s="56">
        <f t="shared" si="87"/>
        <v>4</v>
      </c>
      <c r="AS1046" s="55"/>
      <c r="AT1046" s="55"/>
      <c r="AU1046" s="55">
        <f t="shared" si="88"/>
        <v>61</v>
      </c>
      <c r="AV1046" s="57" t="s">
        <v>173</v>
      </c>
      <c r="AW1046" s="55">
        <v>1</v>
      </c>
      <c r="AX1046" s="55" t="s">
        <v>94</v>
      </c>
      <c r="AY1046" s="58"/>
      <c r="AZ1046" s="58"/>
      <c r="BA1046" s="46"/>
      <c r="BB1046" s="46"/>
      <c r="BC1046" s="46" t="s">
        <v>115</v>
      </c>
      <c r="BD1046" s="46" t="s">
        <v>313</v>
      </c>
      <c r="BE1046" s="46"/>
      <c r="BF1046" s="46"/>
      <c r="BG1046" s="46"/>
      <c r="BH1046" s="46"/>
      <c r="BI1046" s="46"/>
      <c r="BJ1046" s="46"/>
      <c r="BK1046" s="58" t="s">
        <v>426</v>
      </c>
      <c r="BL1046" s="58" t="s">
        <v>74</v>
      </c>
      <c r="BM1046" s="48">
        <v>42</v>
      </c>
      <c r="BN1046" s="60"/>
      <c r="BO1046" s="36">
        <v>46</v>
      </c>
      <c r="BP1046" s="61"/>
      <c r="BQ1046" s="62"/>
      <c r="BR1046" s="62"/>
      <c r="BS1046" s="63"/>
      <c r="BT1046" s="58" t="s">
        <v>75</v>
      </c>
    </row>
    <row r="1047" spans="1:74" ht="22.5" customHeight="1">
      <c r="A1047" s="46">
        <v>15</v>
      </c>
      <c r="B1047" s="46">
        <v>319</v>
      </c>
      <c r="C1047" s="64" t="s">
        <v>1114</v>
      </c>
      <c r="D1047" s="48">
        <v>2</v>
      </c>
      <c r="E1047" s="49" t="str">
        <f t="shared" si="86"/>
        <v>1351HRMG0911</v>
      </c>
      <c r="F1047" s="50">
        <v>1351</v>
      </c>
      <c r="G1047" s="51" t="s">
        <v>1115</v>
      </c>
      <c r="H1047" s="52" t="s">
        <v>66</v>
      </c>
      <c r="I1047" s="46" t="s">
        <v>196</v>
      </c>
      <c r="J1047" s="53"/>
      <c r="K1047" s="53"/>
      <c r="L1047" s="46">
        <v>1</v>
      </c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>
        <v>1</v>
      </c>
      <c r="Y1047" s="46"/>
      <c r="Z1047" s="46"/>
      <c r="AA1047" s="46"/>
      <c r="AB1047" s="46"/>
      <c r="AC1047" s="46"/>
      <c r="AD1047" s="46"/>
      <c r="AE1047" s="53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54">
        <v>65</v>
      </c>
      <c r="AQ1047" s="55">
        <f>VLOOKUP(E1047,'[1]LopHocPhan'!C$2:F$1412,4,FALSE)</f>
        <v>65</v>
      </c>
      <c r="AR1047" s="56">
        <f t="shared" si="87"/>
        <v>0</v>
      </c>
      <c r="AS1047" s="55"/>
      <c r="AT1047" s="55"/>
      <c r="AU1047" s="55">
        <f t="shared" si="88"/>
        <v>65</v>
      </c>
      <c r="AV1047" s="57" t="s">
        <v>166</v>
      </c>
      <c r="AW1047" s="55">
        <v>4</v>
      </c>
      <c r="AX1047" s="55" t="s">
        <v>99</v>
      </c>
      <c r="AY1047" s="58"/>
      <c r="AZ1047" s="58"/>
      <c r="BA1047" s="46"/>
      <c r="BB1047" s="46"/>
      <c r="BC1047" s="46"/>
      <c r="BD1047" s="46"/>
      <c r="BE1047" s="46"/>
      <c r="BF1047" s="46"/>
      <c r="BG1047" s="46" t="s">
        <v>93</v>
      </c>
      <c r="BH1047" s="46" t="s">
        <v>367</v>
      </c>
      <c r="BI1047" s="46"/>
      <c r="BJ1047" s="46"/>
      <c r="BK1047" s="58" t="s">
        <v>73</v>
      </c>
      <c r="BL1047" s="58" t="s">
        <v>74</v>
      </c>
      <c r="BM1047" s="48">
        <v>42</v>
      </c>
      <c r="BN1047" s="60"/>
      <c r="BO1047" s="36">
        <v>46</v>
      </c>
      <c r="BP1047" s="61"/>
      <c r="BQ1047" s="62"/>
      <c r="BR1047" s="62"/>
      <c r="BS1047" s="89"/>
      <c r="BT1047" s="58" t="s">
        <v>75</v>
      </c>
      <c r="BV1047" s="38"/>
    </row>
    <row r="1048" spans="1:74" ht="22.5" customHeight="1">
      <c r="A1048" s="46">
        <v>16</v>
      </c>
      <c r="B1048" s="46">
        <v>320</v>
      </c>
      <c r="C1048" s="64" t="s">
        <v>1114</v>
      </c>
      <c r="D1048" s="48">
        <v>2</v>
      </c>
      <c r="E1048" s="49" t="str">
        <f t="shared" si="86"/>
        <v>1352HRMG0911</v>
      </c>
      <c r="F1048" s="50">
        <v>1352</v>
      </c>
      <c r="G1048" s="51" t="s">
        <v>1115</v>
      </c>
      <c r="H1048" s="52" t="s">
        <v>66</v>
      </c>
      <c r="I1048" s="46" t="s">
        <v>196</v>
      </c>
      <c r="J1048" s="53"/>
      <c r="K1048" s="53"/>
      <c r="L1048" s="46">
        <v>1</v>
      </c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>
        <v>1</v>
      </c>
      <c r="Y1048" s="46"/>
      <c r="Z1048" s="46"/>
      <c r="AA1048" s="46"/>
      <c r="AB1048" s="46"/>
      <c r="AC1048" s="46"/>
      <c r="AD1048" s="46"/>
      <c r="AE1048" s="53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54">
        <v>65</v>
      </c>
      <c r="AQ1048" s="55">
        <f>VLOOKUP(E1048,'[1]LopHocPhan'!C$2:F$1412,4,FALSE)</f>
        <v>62</v>
      </c>
      <c r="AR1048" s="56">
        <f t="shared" si="87"/>
        <v>3</v>
      </c>
      <c r="AS1048" s="55"/>
      <c r="AT1048" s="55"/>
      <c r="AU1048" s="55">
        <f t="shared" si="88"/>
        <v>62</v>
      </c>
      <c r="AV1048" s="57" t="s">
        <v>188</v>
      </c>
      <c r="AW1048" s="55">
        <v>4</v>
      </c>
      <c r="AX1048" s="55" t="s">
        <v>174</v>
      </c>
      <c r="AY1048" s="58"/>
      <c r="AZ1048" s="58"/>
      <c r="BA1048" s="46"/>
      <c r="BB1048" s="46"/>
      <c r="BC1048" s="46"/>
      <c r="BD1048" s="46"/>
      <c r="BE1048" s="46"/>
      <c r="BF1048" s="46"/>
      <c r="BG1048" s="46"/>
      <c r="BH1048" s="46"/>
      <c r="BI1048" s="46" t="s">
        <v>93</v>
      </c>
      <c r="BJ1048" s="46" t="s">
        <v>187</v>
      </c>
      <c r="BK1048" s="58" t="s">
        <v>73</v>
      </c>
      <c r="BL1048" s="58" t="s">
        <v>74</v>
      </c>
      <c r="BM1048" s="48">
        <v>42</v>
      </c>
      <c r="BN1048" s="60"/>
      <c r="BO1048" s="36">
        <v>46</v>
      </c>
      <c r="BP1048" s="61"/>
      <c r="BQ1048" s="62"/>
      <c r="BR1048" s="62"/>
      <c r="BS1048" s="89"/>
      <c r="BT1048" s="58" t="s">
        <v>75</v>
      </c>
      <c r="BV1048" s="38"/>
    </row>
    <row r="1049" spans="1:74" ht="22.5" customHeight="1">
      <c r="A1049" s="46">
        <v>17</v>
      </c>
      <c r="B1049" s="46">
        <v>321</v>
      </c>
      <c r="C1049" s="64" t="s">
        <v>1114</v>
      </c>
      <c r="D1049" s="48">
        <v>2</v>
      </c>
      <c r="E1049" s="49" t="str">
        <f t="shared" si="86"/>
        <v>1353HRMG0911</v>
      </c>
      <c r="F1049" s="50">
        <v>1353</v>
      </c>
      <c r="G1049" s="51" t="s">
        <v>1115</v>
      </c>
      <c r="H1049" s="52" t="s">
        <v>66</v>
      </c>
      <c r="I1049" s="46" t="s">
        <v>196</v>
      </c>
      <c r="J1049" s="53"/>
      <c r="K1049" s="53"/>
      <c r="L1049" s="46">
        <v>1</v>
      </c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>
        <v>1</v>
      </c>
      <c r="Y1049" s="46"/>
      <c r="Z1049" s="46"/>
      <c r="AA1049" s="46"/>
      <c r="AB1049" s="46"/>
      <c r="AC1049" s="46"/>
      <c r="AD1049" s="46"/>
      <c r="AE1049" s="53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54">
        <v>65</v>
      </c>
      <c r="AQ1049" s="55">
        <f>VLOOKUP(E1049,'[1]LopHocPhan'!C$2:F$1412,4,FALSE)</f>
        <v>60</v>
      </c>
      <c r="AR1049" s="56">
        <f t="shared" si="87"/>
        <v>5</v>
      </c>
      <c r="AS1049" s="55"/>
      <c r="AT1049" s="55"/>
      <c r="AU1049" s="55">
        <f t="shared" si="88"/>
        <v>60</v>
      </c>
      <c r="AV1049" s="57" t="s">
        <v>91</v>
      </c>
      <c r="AW1049" s="55">
        <v>4</v>
      </c>
      <c r="AX1049" s="55" t="s">
        <v>104</v>
      </c>
      <c r="AY1049" s="58"/>
      <c r="AZ1049" s="58"/>
      <c r="BA1049" s="46"/>
      <c r="BB1049" s="46"/>
      <c r="BC1049" s="46"/>
      <c r="BD1049" s="46"/>
      <c r="BE1049" s="46"/>
      <c r="BF1049" s="46"/>
      <c r="BG1049" s="46"/>
      <c r="BH1049" s="46"/>
      <c r="BI1049" s="46" t="s">
        <v>93</v>
      </c>
      <c r="BJ1049" s="46" t="s">
        <v>463</v>
      </c>
      <c r="BK1049" s="58" t="s">
        <v>73</v>
      </c>
      <c r="BL1049" s="58" t="s">
        <v>74</v>
      </c>
      <c r="BM1049" s="48">
        <v>42</v>
      </c>
      <c r="BN1049" s="60"/>
      <c r="BO1049" s="36">
        <v>46</v>
      </c>
      <c r="BP1049" s="61"/>
      <c r="BQ1049" s="62"/>
      <c r="BR1049" s="62"/>
      <c r="BS1049" s="89"/>
      <c r="BT1049" s="58" t="s">
        <v>75</v>
      </c>
      <c r="BV1049" s="38"/>
    </row>
    <row r="1050" spans="1:72" ht="22.5" customHeight="1">
      <c r="A1050" s="46">
        <v>18</v>
      </c>
      <c r="B1050" s="46">
        <v>335</v>
      </c>
      <c r="C1050" s="64" t="s">
        <v>1104</v>
      </c>
      <c r="D1050" s="48">
        <v>3</v>
      </c>
      <c r="E1050" s="49" t="str">
        <f t="shared" si="86"/>
        <v>1356CEMG0111</v>
      </c>
      <c r="F1050" s="50">
        <v>1356</v>
      </c>
      <c r="G1050" s="51" t="s">
        <v>1105</v>
      </c>
      <c r="H1050" s="52" t="s">
        <v>111</v>
      </c>
      <c r="I1050" s="46" t="s">
        <v>842</v>
      </c>
      <c r="J1050" s="53"/>
      <c r="K1050" s="53"/>
      <c r="L1050" s="46">
        <v>1</v>
      </c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>
        <v>1</v>
      </c>
      <c r="Z1050" s="46"/>
      <c r="AA1050" s="46"/>
      <c r="AB1050" s="46"/>
      <c r="AC1050" s="46"/>
      <c r="AD1050" s="46"/>
      <c r="AE1050" s="53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54">
        <v>65</v>
      </c>
      <c r="AQ1050" s="55">
        <f>VLOOKUP(E1050,'[1]LopHocPhan'!C$2:F$1412,4,FALSE)</f>
        <v>64</v>
      </c>
      <c r="AR1050" s="56">
        <f t="shared" si="87"/>
        <v>1</v>
      </c>
      <c r="AS1050" s="55"/>
      <c r="AT1050" s="55"/>
      <c r="AU1050" s="55">
        <f t="shared" si="88"/>
        <v>64</v>
      </c>
      <c r="AV1050" s="57" t="s">
        <v>129</v>
      </c>
      <c r="AW1050" s="55">
        <v>1</v>
      </c>
      <c r="AX1050" s="55" t="s">
        <v>79</v>
      </c>
      <c r="AY1050" s="58"/>
      <c r="AZ1050" s="58"/>
      <c r="BA1050" s="46"/>
      <c r="BB1050" s="46"/>
      <c r="BC1050" s="46"/>
      <c r="BD1050" s="46"/>
      <c r="BE1050" s="46"/>
      <c r="BF1050" s="46"/>
      <c r="BG1050" s="46"/>
      <c r="BH1050" s="46"/>
      <c r="BI1050" s="46" t="s">
        <v>115</v>
      </c>
      <c r="BJ1050" s="46" t="s">
        <v>199</v>
      </c>
      <c r="BK1050" s="58" t="s">
        <v>73</v>
      </c>
      <c r="BL1050" s="58" t="s">
        <v>74</v>
      </c>
      <c r="BM1050" s="48">
        <v>42</v>
      </c>
      <c r="BN1050" s="60"/>
      <c r="BO1050" s="36">
        <v>46</v>
      </c>
      <c r="BP1050" s="61"/>
      <c r="BQ1050" s="62"/>
      <c r="BR1050" s="62"/>
      <c r="BS1050" s="63"/>
      <c r="BT1050" s="58" t="s">
        <v>75</v>
      </c>
    </row>
    <row r="1051" spans="1:72" ht="22.5" customHeight="1">
      <c r="A1051" s="46">
        <v>19</v>
      </c>
      <c r="B1051" s="46">
        <v>336</v>
      </c>
      <c r="C1051" s="64" t="s">
        <v>1104</v>
      </c>
      <c r="D1051" s="48">
        <v>3</v>
      </c>
      <c r="E1051" s="49" t="str">
        <f t="shared" si="86"/>
        <v>1357CEMG0111</v>
      </c>
      <c r="F1051" s="50">
        <v>1357</v>
      </c>
      <c r="G1051" s="51" t="s">
        <v>1105</v>
      </c>
      <c r="H1051" s="52" t="s">
        <v>111</v>
      </c>
      <c r="I1051" s="46" t="s">
        <v>842</v>
      </c>
      <c r="J1051" s="53"/>
      <c r="K1051" s="53"/>
      <c r="L1051" s="46">
        <v>1</v>
      </c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>
        <v>1</v>
      </c>
      <c r="Z1051" s="46"/>
      <c r="AA1051" s="46"/>
      <c r="AB1051" s="46"/>
      <c r="AC1051" s="46"/>
      <c r="AD1051" s="46"/>
      <c r="AE1051" s="53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54">
        <v>65</v>
      </c>
      <c r="AQ1051" s="55">
        <f>VLOOKUP(E1051,'[1]LopHocPhan'!C$2:F$1412,4,FALSE)</f>
        <v>64</v>
      </c>
      <c r="AR1051" s="56">
        <f t="shared" si="87"/>
        <v>1</v>
      </c>
      <c r="AS1051" s="55"/>
      <c r="AT1051" s="55"/>
      <c r="AU1051" s="55">
        <f t="shared" si="88"/>
        <v>64</v>
      </c>
      <c r="AV1051" s="57" t="s">
        <v>188</v>
      </c>
      <c r="AW1051" s="55">
        <v>3</v>
      </c>
      <c r="AX1051" s="55" t="s">
        <v>104</v>
      </c>
      <c r="AY1051" s="58"/>
      <c r="AZ1051" s="58"/>
      <c r="BA1051" s="46"/>
      <c r="BB1051" s="46"/>
      <c r="BC1051" s="46"/>
      <c r="BD1051" s="46"/>
      <c r="BE1051" s="46"/>
      <c r="BF1051" s="46"/>
      <c r="BG1051" s="46"/>
      <c r="BH1051" s="46"/>
      <c r="BI1051" s="69" t="s">
        <v>119</v>
      </c>
      <c r="BJ1051" s="46" t="s">
        <v>180</v>
      </c>
      <c r="BK1051" s="58" t="s">
        <v>73</v>
      </c>
      <c r="BL1051" s="58" t="s">
        <v>74</v>
      </c>
      <c r="BM1051" s="48">
        <v>42</v>
      </c>
      <c r="BN1051" s="60" t="s">
        <v>193</v>
      </c>
      <c r="BO1051" s="36">
        <v>46</v>
      </c>
      <c r="BP1051" s="61"/>
      <c r="BQ1051" s="62"/>
      <c r="BR1051" s="62"/>
      <c r="BS1051" s="63"/>
      <c r="BT1051" s="58" t="s">
        <v>75</v>
      </c>
    </row>
    <row r="1052" spans="1:72" ht="22.5" customHeight="1">
      <c r="A1052" s="46">
        <v>20</v>
      </c>
      <c r="B1052" s="46">
        <v>403</v>
      </c>
      <c r="C1052" s="68" t="s">
        <v>1116</v>
      </c>
      <c r="D1052" s="49">
        <v>3</v>
      </c>
      <c r="E1052" s="49" t="str">
        <f t="shared" si="86"/>
        <v>1358CEMG0111</v>
      </c>
      <c r="F1052" s="50">
        <v>1358</v>
      </c>
      <c r="G1052" s="51" t="s">
        <v>1105</v>
      </c>
      <c r="H1052" s="77" t="s">
        <v>111</v>
      </c>
      <c r="I1052" s="69" t="s">
        <v>1117</v>
      </c>
      <c r="J1052" s="53"/>
      <c r="K1052" s="53"/>
      <c r="L1052" s="46"/>
      <c r="M1052" s="69">
        <v>1</v>
      </c>
      <c r="N1052" s="46"/>
      <c r="O1052" s="46"/>
      <c r="P1052" s="69"/>
      <c r="Q1052" s="69"/>
      <c r="R1052" s="69">
        <v>1</v>
      </c>
      <c r="S1052" s="69"/>
      <c r="T1052" s="69"/>
      <c r="U1052" s="69"/>
      <c r="V1052" s="69"/>
      <c r="W1052" s="69">
        <v>1</v>
      </c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78">
        <v>120</v>
      </c>
      <c r="AQ1052" s="55">
        <f>VLOOKUP(E1052,'[1]LopHocPhan'!C$2:F$1412,4,FALSE)</f>
        <v>120</v>
      </c>
      <c r="AR1052" s="56">
        <f t="shared" si="87"/>
        <v>0</v>
      </c>
      <c r="AS1052" s="55"/>
      <c r="AT1052" s="55"/>
      <c r="AU1052" s="55">
        <f t="shared" si="88"/>
        <v>120</v>
      </c>
      <c r="AV1052" s="71" t="s">
        <v>183</v>
      </c>
      <c r="AW1052" s="55">
        <v>2</v>
      </c>
      <c r="AX1052" s="55" t="s">
        <v>351</v>
      </c>
      <c r="AY1052" s="72"/>
      <c r="AZ1052" s="72" t="s">
        <v>976</v>
      </c>
      <c r="BA1052" s="69" t="s">
        <v>119</v>
      </c>
      <c r="BB1052" s="77" t="s">
        <v>124</v>
      </c>
      <c r="BC1052" s="69"/>
      <c r="BD1052" s="70"/>
      <c r="BE1052" s="70"/>
      <c r="BF1052" s="70"/>
      <c r="BG1052" s="70"/>
      <c r="BH1052" s="70"/>
      <c r="BI1052" s="70"/>
      <c r="BJ1052" s="70"/>
      <c r="BK1052" s="72" t="s">
        <v>73</v>
      </c>
      <c r="BL1052" s="72" t="s">
        <v>87</v>
      </c>
      <c r="BM1052" s="49">
        <v>42</v>
      </c>
      <c r="BN1052" s="60"/>
      <c r="BO1052" s="36">
        <v>47</v>
      </c>
      <c r="BP1052" s="61"/>
      <c r="BQ1052" s="62"/>
      <c r="BR1052" s="62"/>
      <c r="BS1052" s="63"/>
      <c r="BT1052" s="72" t="s">
        <v>105</v>
      </c>
    </row>
    <row r="1053" spans="1:72" ht="22.5" customHeight="1">
      <c r="A1053" s="46">
        <v>21</v>
      </c>
      <c r="B1053" s="46">
        <v>404</v>
      </c>
      <c r="C1053" s="68" t="s">
        <v>1116</v>
      </c>
      <c r="D1053" s="49">
        <v>3</v>
      </c>
      <c r="E1053" s="49" t="str">
        <f t="shared" si="86"/>
        <v>1359CEMG0111</v>
      </c>
      <c r="F1053" s="50">
        <v>1359</v>
      </c>
      <c r="G1053" s="51" t="s">
        <v>1105</v>
      </c>
      <c r="H1053" s="77" t="s">
        <v>111</v>
      </c>
      <c r="I1053" s="69" t="s">
        <v>1117</v>
      </c>
      <c r="J1053" s="53"/>
      <c r="K1053" s="53"/>
      <c r="L1053" s="46"/>
      <c r="M1053" s="69">
        <v>1</v>
      </c>
      <c r="N1053" s="46"/>
      <c r="O1053" s="46"/>
      <c r="P1053" s="69"/>
      <c r="Q1053" s="69"/>
      <c r="R1053" s="69">
        <v>1</v>
      </c>
      <c r="S1053" s="69"/>
      <c r="T1053" s="69"/>
      <c r="U1053" s="69"/>
      <c r="V1053" s="69"/>
      <c r="W1053" s="69">
        <v>1</v>
      </c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78">
        <v>120</v>
      </c>
      <c r="AQ1053" s="55">
        <f>VLOOKUP(E1053,'[1]LopHocPhan'!C$2:F$1412,4,FALSE)</f>
        <v>120</v>
      </c>
      <c r="AR1053" s="56">
        <f t="shared" si="87"/>
        <v>0</v>
      </c>
      <c r="AS1053" s="55"/>
      <c r="AT1053" s="55"/>
      <c r="AU1053" s="55">
        <f t="shared" si="88"/>
        <v>120</v>
      </c>
      <c r="AV1053" s="71" t="s">
        <v>183</v>
      </c>
      <c r="AW1053" s="55">
        <v>2</v>
      </c>
      <c r="AX1053" s="55" t="s">
        <v>854</v>
      </c>
      <c r="AY1053" s="72"/>
      <c r="AZ1053" s="72" t="s">
        <v>969</v>
      </c>
      <c r="BA1053" s="69" t="s">
        <v>119</v>
      </c>
      <c r="BB1053" s="77" t="s">
        <v>125</v>
      </c>
      <c r="BC1053" s="69"/>
      <c r="BD1053" s="70"/>
      <c r="BE1053" s="70"/>
      <c r="BF1053" s="70"/>
      <c r="BG1053" s="70"/>
      <c r="BH1053" s="70"/>
      <c r="BI1053" s="70"/>
      <c r="BJ1053" s="70"/>
      <c r="BK1053" s="72" t="s">
        <v>73</v>
      </c>
      <c r="BL1053" s="72" t="s">
        <v>87</v>
      </c>
      <c r="BM1053" s="49">
        <v>42</v>
      </c>
      <c r="BN1053" s="60"/>
      <c r="BO1053" s="36">
        <v>47</v>
      </c>
      <c r="BP1053" s="61"/>
      <c r="BQ1053" s="62"/>
      <c r="BR1053" s="62"/>
      <c r="BS1053" s="63"/>
      <c r="BT1053" s="72" t="s">
        <v>105</v>
      </c>
    </row>
    <row r="1054" spans="1:72" ht="22.5" customHeight="1">
      <c r="A1054" s="46">
        <v>22</v>
      </c>
      <c r="B1054" s="46">
        <v>405</v>
      </c>
      <c r="C1054" s="68" t="s">
        <v>1116</v>
      </c>
      <c r="D1054" s="49">
        <v>3</v>
      </c>
      <c r="E1054" s="49" t="str">
        <f t="shared" si="86"/>
        <v>1360CEMG0111</v>
      </c>
      <c r="F1054" s="50">
        <v>1360</v>
      </c>
      <c r="G1054" s="51" t="s">
        <v>1105</v>
      </c>
      <c r="H1054" s="77" t="s">
        <v>111</v>
      </c>
      <c r="I1054" s="69" t="s">
        <v>666</v>
      </c>
      <c r="J1054" s="53"/>
      <c r="K1054" s="53"/>
      <c r="L1054" s="46"/>
      <c r="M1054" s="69">
        <v>1</v>
      </c>
      <c r="N1054" s="46"/>
      <c r="O1054" s="46"/>
      <c r="P1054" s="69">
        <v>1</v>
      </c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78">
        <v>40</v>
      </c>
      <c r="AQ1054" s="55">
        <f>VLOOKUP(E1054,'[1]LopHocPhan'!C$2:F$1412,4,FALSE)</f>
        <v>34</v>
      </c>
      <c r="AR1054" s="56">
        <f t="shared" si="87"/>
        <v>6</v>
      </c>
      <c r="AS1054" s="55"/>
      <c r="AT1054" s="55"/>
      <c r="AU1054" s="55">
        <f t="shared" si="88"/>
        <v>34</v>
      </c>
      <c r="AV1054" s="71" t="s">
        <v>183</v>
      </c>
      <c r="AW1054" s="55">
        <v>1</v>
      </c>
      <c r="AX1054" s="55" t="s">
        <v>108</v>
      </c>
      <c r="AY1054" s="72"/>
      <c r="AZ1054" s="72"/>
      <c r="BA1054" s="69" t="s">
        <v>115</v>
      </c>
      <c r="BB1054" s="70" t="s">
        <v>282</v>
      </c>
      <c r="BC1054" s="70"/>
      <c r="BD1054" s="70"/>
      <c r="BE1054" s="70"/>
      <c r="BF1054" s="70"/>
      <c r="BG1054" s="70"/>
      <c r="BH1054" s="70"/>
      <c r="BI1054" s="80"/>
      <c r="BJ1054" s="70"/>
      <c r="BK1054" s="72" t="s">
        <v>73</v>
      </c>
      <c r="BL1054" s="72" t="s">
        <v>87</v>
      </c>
      <c r="BM1054" s="49">
        <v>42</v>
      </c>
      <c r="BN1054" s="60" t="s">
        <v>822</v>
      </c>
      <c r="BO1054" s="36">
        <v>47</v>
      </c>
      <c r="BP1054" s="61"/>
      <c r="BQ1054" s="62"/>
      <c r="BR1054" s="62"/>
      <c r="BS1054" s="63"/>
      <c r="BT1054" s="72" t="s">
        <v>105</v>
      </c>
    </row>
    <row r="1055" spans="1:72" ht="22.5" customHeight="1">
      <c r="A1055" s="46">
        <v>23</v>
      </c>
      <c r="B1055" s="46">
        <v>424</v>
      </c>
      <c r="C1055" s="68" t="s">
        <v>1116</v>
      </c>
      <c r="D1055" s="49">
        <v>3</v>
      </c>
      <c r="E1055" s="49" t="str">
        <f t="shared" si="86"/>
        <v>1361CEMG0111</v>
      </c>
      <c r="F1055" s="50">
        <v>1361</v>
      </c>
      <c r="G1055" s="69" t="s">
        <v>1105</v>
      </c>
      <c r="H1055" s="77" t="s">
        <v>111</v>
      </c>
      <c r="I1055" s="69" t="s">
        <v>258</v>
      </c>
      <c r="J1055" s="53"/>
      <c r="K1055" s="53"/>
      <c r="L1055" s="46"/>
      <c r="M1055" s="69">
        <v>1</v>
      </c>
      <c r="N1055" s="46"/>
      <c r="O1055" s="46"/>
      <c r="P1055" s="69"/>
      <c r="Q1055" s="69"/>
      <c r="R1055" s="69"/>
      <c r="S1055" s="69">
        <v>1</v>
      </c>
      <c r="T1055" s="69"/>
      <c r="U1055" s="69"/>
      <c r="V1055" s="69"/>
      <c r="W1055" s="69"/>
      <c r="X1055" s="69"/>
      <c r="Y1055" s="69"/>
      <c r="Z1055" s="69"/>
      <c r="AA1055" s="69"/>
      <c r="AB1055" s="69">
        <v>1</v>
      </c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>
        <v>120</v>
      </c>
      <c r="AQ1055" s="55">
        <f>VLOOKUP(E1055,'[1]LopHocPhan'!C$2:F$1412,4,FALSE)</f>
        <v>120</v>
      </c>
      <c r="AR1055" s="56">
        <f t="shared" si="87"/>
        <v>0</v>
      </c>
      <c r="AS1055" s="55"/>
      <c r="AT1055" s="55"/>
      <c r="AU1055" s="55">
        <f t="shared" si="88"/>
        <v>120</v>
      </c>
      <c r="AV1055" s="71" t="s">
        <v>80</v>
      </c>
      <c r="AW1055" s="55">
        <v>1</v>
      </c>
      <c r="AX1055" s="55" t="s">
        <v>148</v>
      </c>
      <c r="AY1055" s="72"/>
      <c r="AZ1055" s="72" t="s">
        <v>350</v>
      </c>
      <c r="BA1055" s="69"/>
      <c r="BB1055" s="77"/>
      <c r="BC1055" s="69"/>
      <c r="BD1055" s="70"/>
      <c r="BE1055" s="70"/>
      <c r="BF1055" s="70"/>
      <c r="BG1055" s="70" t="s">
        <v>115</v>
      </c>
      <c r="BH1055" s="70" t="s">
        <v>125</v>
      </c>
      <c r="BI1055" s="70"/>
      <c r="BJ1055" s="70"/>
      <c r="BK1055" s="72" t="s">
        <v>73</v>
      </c>
      <c r="BL1055" s="72" t="s">
        <v>74</v>
      </c>
      <c r="BM1055" s="49">
        <v>42</v>
      </c>
      <c r="BN1055" s="60"/>
      <c r="BO1055" s="36">
        <v>47</v>
      </c>
      <c r="BP1055" s="61"/>
      <c r="BQ1055" s="62"/>
      <c r="BR1055" s="62"/>
      <c r="BS1055" s="63"/>
      <c r="BT1055" s="72" t="s">
        <v>105</v>
      </c>
    </row>
    <row r="1056" spans="1:72" ht="22.5" customHeight="1">
      <c r="A1056" s="46">
        <v>24</v>
      </c>
      <c r="B1056" s="46">
        <v>425</v>
      </c>
      <c r="C1056" s="68" t="s">
        <v>1116</v>
      </c>
      <c r="D1056" s="49">
        <v>3</v>
      </c>
      <c r="E1056" s="49" t="str">
        <f t="shared" si="86"/>
        <v>1362CEMG0111</v>
      </c>
      <c r="F1056" s="50">
        <v>1362</v>
      </c>
      <c r="G1056" s="69" t="s">
        <v>1105</v>
      </c>
      <c r="H1056" s="77" t="s">
        <v>111</v>
      </c>
      <c r="I1056" s="69" t="s">
        <v>258</v>
      </c>
      <c r="J1056" s="53"/>
      <c r="K1056" s="53"/>
      <c r="L1056" s="46"/>
      <c r="M1056" s="69">
        <v>1</v>
      </c>
      <c r="N1056" s="46"/>
      <c r="O1056" s="46"/>
      <c r="P1056" s="69"/>
      <c r="Q1056" s="69"/>
      <c r="R1056" s="69"/>
      <c r="S1056" s="69">
        <v>1</v>
      </c>
      <c r="T1056" s="69"/>
      <c r="U1056" s="69"/>
      <c r="V1056" s="69"/>
      <c r="W1056" s="69"/>
      <c r="X1056" s="69"/>
      <c r="Y1056" s="69"/>
      <c r="Z1056" s="69"/>
      <c r="AA1056" s="69"/>
      <c r="AB1056" s="69">
        <v>1</v>
      </c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>
        <v>120</v>
      </c>
      <c r="AQ1056" s="55">
        <f>VLOOKUP(E1056,'[1]LopHocPhan'!C$2:F$1412,4,FALSE)</f>
        <v>120</v>
      </c>
      <c r="AR1056" s="56">
        <f t="shared" si="87"/>
        <v>0</v>
      </c>
      <c r="AS1056" s="55"/>
      <c r="AT1056" s="55"/>
      <c r="AU1056" s="55">
        <f t="shared" si="88"/>
        <v>120</v>
      </c>
      <c r="AV1056" s="71" t="s">
        <v>80</v>
      </c>
      <c r="AW1056" s="55">
        <v>1</v>
      </c>
      <c r="AX1056" s="55" t="s">
        <v>150</v>
      </c>
      <c r="AY1056" s="72"/>
      <c r="AZ1056" s="72" t="s">
        <v>455</v>
      </c>
      <c r="BA1056" s="69"/>
      <c r="BB1056" s="77"/>
      <c r="BC1056" s="69"/>
      <c r="BD1056" s="70"/>
      <c r="BE1056" s="70"/>
      <c r="BF1056" s="70"/>
      <c r="BG1056" s="70" t="s">
        <v>115</v>
      </c>
      <c r="BH1056" s="70" t="s">
        <v>86</v>
      </c>
      <c r="BI1056" s="70"/>
      <c r="BJ1056" s="70"/>
      <c r="BK1056" s="72" t="s">
        <v>73</v>
      </c>
      <c r="BL1056" s="72" t="s">
        <v>74</v>
      </c>
      <c r="BM1056" s="49">
        <v>42</v>
      </c>
      <c r="BN1056" s="60"/>
      <c r="BO1056" s="36">
        <v>47</v>
      </c>
      <c r="BP1056" s="61"/>
      <c r="BQ1056" s="62"/>
      <c r="BR1056" s="62"/>
      <c r="BS1056" s="63"/>
      <c r="BT1056" s="72" t="s">
        <v>105</v>
      </c>
    </row>
    <row r="1057" spans="1:72" ht="22.5" customHeight="1">
      <c r="A1057" s="46">
        <v>25</v>
      </c>
      <c r="B1057" s="46">
        <v>441</v>
      </c>
      <c r="C1057" s="68" t="s">
        <v>1116</v>
      </c>
      <c r="D1057" s="49">
        <v>3</v>
      </c>
      <c r="E1057" s="49" t="str">
        <f t="shared" si="86"/>
        <v>1363CEMG0111</v>
      </c>
      <c r="F1057" s="50">
        <v>1363</v>
      </c>
      <c r="G1057" s="69" t="s">
        <v>1105</v>
      </c>
      <c r="H1057" s="77" t="s">
        <v>111</v>
      </c>
      <c r="I1057" s="69" t="s">
        <v>1118</v>
      </c>
      <c r="J1057" s="53"/>
      <c r="K1057" s="53"/>
      <c r="L1057" s="46"/>
      <c r="M1057" s="69">
        <v>1</v>
      </c>
      <c r="N1057" s="46"/>
      <c r="O1057" s="46"/>
      <c r="P1057" s="69"/>
      <c r="Q1057" s="69"/>
      <c r="R1057" s="69">
        <v>1</v>
      </c>
      <c r="S1057" s="69"/>
      <c r="T1057" s="69"/>
      <c r="U1057" s="69"/>
      <c r="V1057" s="69"/>
      <c r="W1057" s="69">
        <v>1</v>
      </c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>
        <v>120</v>
      </c>
      <c r="AQ1057" s="55">
        <f>VLOOKUP(E1057,'[1]LopHocPhan'!C$2:F$1412,4,FALSE)</f>
        <v>120</v>
      </c>
      <c r="AR1057" s="56">
        <f t="shared" si="87"/>
        <v>0</v>
      </c>
      <c r="AS1057" s="55"/>
      <c r="AT1057" s="55"/>
      <c r="AU1057" s="55">
        <f t="shared" si="88"/>
        <v>120</v>
      </c>
      <c r="AV1057" s="71" t="s">
        <v>76</v>
      </c>
      <c r="AW1057" s="55">
        <v>2</v>
      </c>
      <c r="AX1057" s="55" t="s">
        <v>854</v>
      </c>
      <c r="AY1057" s="72"/>
      <c r="AZ1057" s="72" t="s">
        <v>969</v>
      </c>
      <c r="BA1057" s="69"/>
      <c r="BB1057" s="77"/>
      <c r="BC1057" s="69"/>
      <c r="BD1057" s="70"/>
      <c r="BE1057" s="70"/>
      <c r="BF1057" s="70"/>
      <c r="BG1057" s="70" t="s">
        <v>119</v>
      </c>
      <c r="BH1057" s="70" t="s">
        <v>82</v>
      </c>
      <c r="BI1057" s="70"/>
      <c r="BJ1057" s="70"/>
      <c r="BK1057" s="72" t="s">
        <v>73</v>
      </c>
      <c r="BL1057" s="72" t="s">
        <v>74</v>
      </c>
      <c r="BM1057" s="49">
        <v>42</v>
      </c>
      <c r="BN1057" s="60"/>
      <c r="BO1057" s="36">
        <v>47</v>
      </c>
      <c r="BP1057" s="61"/>
      <c r="BQ1057" s="62"/>
      <c r="BR1057" s="62"/>
      <c r="BS1057" s="63"/>
      <c r="BT1057" s="72" t="s">
        <v>105</v>
      </c>
    </row>
    <row r="1058" spans="1:74" ht="22.5" customHeight="1">
      <c r="A1058" s="46">
        <v>26</v>
      </c>
      <c r="B1058" s="46">
        <v>442</v>
      </c>
      <c r="C1058" s="68" t="s">
        <v>1116</v>
      </c>
      <c r="D1058" s="49">
        <v>3</v>
      </c>
      <c r="E1058" s="49" t="str">
        <f t="shared" si="86"/>
        <v>1364CEMG0111</v>
      </c>
      <c r="F1058" s="50">
        <v>1364</v>
      </c>
      <c r="G1058" s="69" t="s">
        <v>1105</v>
      </c>
      <c r="H1058" s="77" t="s">
        <v>111</v>
      </c>
      <c r="I1058" s="69" t="s">
        <v>1118</v>
      </c>
      <c r="J1058" s="53"/>
      <c r="K1058" s="53"/>
      <c r="L1058" s="46"/>
      <c r="M1058" s="69">
        <v>1</v>
      </c>
      <c r="N1058" s="46"/>
      <c r="O1058" s="46"/>
      <c r="P1058" s="69"/>
      <c r="Q1058" s="69"/>
      <c r="R1058" s="69">
        <v>1</v>
      </c>
      <c r="S1058" s="69"/>
      <c r="T1058" s="69"/>
      <c r="U1058" s="69"/>
      <c r="V1058" s="69"/>
      <c r="W1058" s="69">
        <v>1</v>
      </c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>
        <v>120</v>
      </c>
      <c r="AQ1058" s="55">
        <f>VLOOKUP(E1058,'[1]LopHocPhan'!C$2:F$1412,4,FALSE)</f>
        <v>96</v>
      </c>
      <c r="AR1058" s="56">
        <f t="shared" si="87"/>
        <v>24</v>
      </c>
      <c r="AS1058" s="55"/>
      <c r="AT1058" s="55"/>
      <c r="AU1058" s="55">
        <f t="shared" si="88"/>
        <v>96</v>
      </c>
      <c r="AV1058" s="71" t="s">
        <v>76</v>
      </c>
      <c r="AW1058" s="55">
        <v>2</v>
      </c>
      <c r="AX1058" s="55" t="s">
        <v>402</v>
      </c>
      <c r="AY1058" s="72"/>
      <c r="AZ1058" s="72"/>
      <c r="BA1058" s="69"/>
      <c r="BB1058" s="77"/>
      <c r="BC1058" s="69"/>
      <c r="BD1058" s="70"/>
      <c r="BE1058" s="70"/>
      <c r="BF1058" s="70"/>
      <c r="BG1058" s="70" t="s">
        <v>119</v>
      </c>
      <c r="BH1058" s="70" t="s">
        <v>250</v>
      </c>
      <c r="BI1058" s="70"/>
      <c r="BJ1058" s="70"/>
      <c r="BK1058" s="72" t="s">
        <v>73</v>
      </c>
      <c r="BL1058" s="72" t="s">
        <v>74</v>
      </c>
      <c r="BM1058" s="49">
        <v>42</v>
      </c>
      <c r="BN1058" s="60"/>
      <c r="BO1058" s="36">
        <v>47</v>
      </c>
      <c r="BP1058" s="61"/>
      <c r="BQ1058" s="62"/>
      <c r="BR1058" s="62"/>
      <c r="BS1058" s="63"/>
      <c r="BT1058" s="72" t="s">
        <v>105</v>
      </c>
      <c r="BV1058" s="38"/>
    </row>
    <row r="1059" spans="1:72" ht="22.5" customHeight="1">
      <c r="A1059" s="46">
        <v>27</v>
      </c>
      <c r="B1059" s="46">
        <v>570</v>
      </c>
      <c r="C1059" s="68" t="s">
        <v>1116</v>
      </c>
      <c r="D1059" s="49">
        <v>3</v>
      </c>
      <c r="E1059" s="49" t="str">
        <f t="shared" si="86"/>
        <v>1365CEMG0111</v>
      </c>
      <c r="F1059" s="50">
        <v>1365</v>
      </c>
      <c r="G1059" s="69" t="s">
        <v>1105</v>
      </c>
      <c r="H1059" s="49" t="s">
        <v>111</v>
      </c>
      <c r="I1059" s="69" t="s">
        <v>670</v>
      </c>
      <c r="J1059" s="53"/>
      <c r="K1059" s="53"/>
      <c r="L1059" s="46"/>
      <c r="M1059" s="69">
        <v>1</v>
      </c>
      <c r="N1059" s="46"/>
      <c r="O1059" s="46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>
        <v>1</v>
      </c>
      <c r="AA1059" s="70">
        <v>1</v>
      </c>
      <c r="AB1059" s="70"/>
      <c r="AC1059" s="70"/>
      <c r="AD1059" s="70"/>
      <c r="AE1059" s="69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>
        <v>110</v>
      </c>
      <c r="AQ1059" s="55">
        <f>VLOOKUP(E1059,'[1]LopHocPhan'!C$2:F$1412,4,FALSE)</f>
        <v>110</v>
      </c>
      <c r="AR1059" s="56">
        <f t="shared" si="87"/>
        <v>0</v>
      </c>
      <c r="AS1059" s="55"/>
      <c r="AT1059" s="55"/>
      <c r="AU1059" s="55">
        <f t="shared" si="88"/>
        <v>110</v>
      </c>
      <c r="AV1059" s="71" t="s">
        <v>183</v>
      </c>
      <c r="AW1059" s="55">
        <v>1</v>
      </c>
      <c r="AX1059" s="55" t="s">
        <v>854</v>
      </c>
      <c r="AY1059" s="72"/>
      <c r="AZ1059" s="58" t="s">
        <v>909</v>
      </c>
      <c r="BA1059" s="70" t="s">
        <v>115</v>
      </c>
      <c r="BB1059" s="70" t="s">
        <v>125</v>
      </c>
      <c r="BC1059" s="70"/>
      <c r="BD1059" s="70"/>
      <c r="BE1059" s="70"/>
      <c r="BF1059" s="70"/>
      <c r="BG1059" s="70"/>
      <c r="BH1059" s="70"/>
      <c r="BI1059" s="70"/>
      <c r="BJ1059" s="70"/>
      <c r="BK1059" s="72" t="s">
        <v>73</v>
      </c>
      <c r="BL1059" s="72" t="s">
        <v>87</v>
      </c>
      <c r="BM1059" s="49">
        <v>42</v>
      </c>
      <c r="BN1059" s="60"/>
      <c r="BO1059" s="36">
        <v>47</v>
      </c>
      <c r="BP1059" s="61"/>
      <c r="BQ1059" s="62"/>
      <c r="BR1059" s="62"/>
      <c r="BS1059" s="74"/>
      <c r="BT1059" s="72" t="s">
        <v>105</v>
      </c>
    </row>
    <row r="1060" spans="1:72" ht="22.5" customHeight="1">
      <c r="A1060" s="46">
        <v>28</v>
      </c>
      <c r="B1060" s="46">
        <v>571</v>
      </c>
      <c r="C1060" s="68" t="s">
        <v>1116</v>
      </c>
      <c r="D1060" s="49">
        <v>3</v>
      </c>
      <c r="E1060" s="49" t="str">
        <f t="shared" si="86"/>
        <v>1366CEMG0111</v>
      </c>
      <c r="F1060" s="50">
        <v>1366</v>
      </c>
      <c r="G1060" s="69" t="s">
        <v>1105</v>
      </c>
      <c r="H1060" s="49" t="s">
        <v>111</v>
      </c>
      <c r="I1060" s="69" t="s">
        <v>670</v>
      </c>
      <c r="J1060" s="53"/>
      <c r="K1060" s="53"/>
      <c r="L1060" s="46"/>
      <c r="M1060" s="69">
        <v>1</v>
      </c>
      <c r="N1060" s="46"/>
      <c r="O1060" s="46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>
        <v>1</v>
      </c>
      <c r="AA1060" s="70">
        <v>1</v>
      </c>
      <c r="AB1060" s="70"/>
      <c r="AC1060" s="70"/>
      <c r="AD1060" s="70"/>
      <c r="AE1060" s="69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>
        <v>110</v>
      </c>
      <c r="AQ1060" s="55">
        <f>VLOOKUP(E1060,'[1]LopHocPhan'!C$2:F$1412,4,FALSE)</f>
        <v>88</v>
      </c>
      <c r="AR1060" s="56">
        <f t="shared" si="87"/>
        <v>22</v>
      </c>
      <c r="AS1060" s="55"/>
      <c r="AT1060" s="55"/>
      <c r="AU1060" s="55">
        <f t="shared" si="88"/>
        <v>88</v>
      </c>
      <c r="AV1060" s="71" t="s">
        <v>183</v>
      </c>
      <c r="AW1060" s="55">
        <v>1</v>
      </c>
      <c r="AX1060" s="55" t="s">
        <v>158</v>
      </c>
      <c r="AY1060" s="72"/>
      <c r="AZ1060" s="72"/>
      <c r="BA1060" s="70" t="s">
        <v>115</v>
      </c>
      <c r="BB1060" s="70" t="s">
        <v>86</v>
      </c>
      <c r="BC1060" s="70"/>
      <c r="BD1060" s="70"/>
      <c r="BE1060" s="70"/>
      <c r="BF1060" s="70"/>
      <c r="BG1060" s="70"/>
      <c r="BH1060" s="70"/>
      <c r="BI1060" s="70"/>
      <c r="BJ1060" s="70"/>
      <c r="BK1060" s="72" t="s">
        <v>73</v>
      </c>
      <c r="BL1060" s="72" t="s">
        <v>87</v>
      </c>
      <c r="BM1060" s="49">
        <v>42</v>
      </c>
      <c r="BN1060" s="60"/>
      <c r="BO1060" s="36">
        <v>47</v>
      </c>
      <c r="BP1060" s="61"/>
      <c r="BQ1060" s="62"/>
      <c r="BR1060" s="62"/>
      <c r="BS1060" s="74"/>
      <c r="BT1060" s="72" t="s">
        <v>105</v>
      </c>
    </row>
    <row r="1061" spans="1:72" ht="22.5" customHeight="1">
      <c r="A1061" s="46">
        <v>29</v>
      </c>
      <c r="B1061" s="46">
        <v>583</v>
      </c>
      <c r="C1061" s="68" t="s">
        <v>1116</v>
      </c>
      <c r="D1061" s="49">
        <v>3</v>
      </c>
      <c r="E1061" s="49" t="str">
        <f t="shared" si="86"/>
        <v>1367CEMG0111</v>
      </c>
      <c r="F1061" s="50">
        <v>1367</v>
      </c>
      <c r="G1061" s="69" t="s">
        <v>1105</v>
      </c>
      <c r="H1061" s="49" t="s">
        <v>111</v>
      </c>
      <c r="I1061" s="69" t="s">
        <v>265</v>
      </c>
      <c r="J1061" s="53"/>
      <c r="K1061" s="53"/>
      <c r="L1061" s="46"/>
      <c r="M1061" s="69">
        <v>1</v>
      </c>
      <c r="N1061" s="46"/>
      <c r="O1061" s="46"/>
      <c r="P1061" s="70"/>
      <c r="Q1061" s="70"/>
      <c r="R1061" s="70"/>
      <c r="S1061" s="70">
        <v>1</v>
      </c>
      <c r="T1061" s="70"/>
      <c r="U1061" s="70"/>
      <c r="V1061" s="70"/>
      <c r="W1061" s="70"/>
      <c r="X1061" s="70"/>
      <c r="Y1061" s="70"/>
      <c r="Z1061" s="70"/>
      <c r="AA1061" s="70"/>
      <c r="AB1061" s="70">
        <v>1</v>
      </c>
      <c r="AC1061" s="70"/>
      <c r="AD1061" s="70"/>
      <c r="AE1061" s="69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>
        <v>120</v>
      </c>
      <c r="AQ1061" s="55">
        <f>VLOOKUP(E1061,'[1]LopHocPhan'!C$2:F$1412,4,FALSE)</f>
        <v>111</v>
      </c>
      <c r="AR1061" s="56">
        <f t="shared" si="87"/>
        <v>9</v>
      </c>
      <c r="AS1061" s="55"/>
      <c r="AT1061" s="55"/>
      <c r="AU1061" s="55">
        <f t="shared" si="88"/>
        <v>111</v>
      </c>
      <c r="AV1061" s="71" t="s">
        <v>96</v>
      </c>
      <c r="AW1061" s="55">
        <v>1</v>
      </c>
      <c r="AX1061" s="55" t="s">
        <v>150</v>
      </c>
      <c r="AY1061" s="72"/>
      <c r="AZ1061" s="58" t="s">
        <v>1119</v>
      </c>
      <c r="BA1061" s="70"/>
      <c r="BB1061" s="70"/>
      <c r="BC1061" s="70"/>
      <c r="BD1061" s="70"/>
      <c r="BE1061" s="70"/>
      <c r="BF1061" s="70"/>
      <c r="BG1061" s="70"/>
      <c r="BH1061" s="70"/>
      <c r="BI1061" s="70" t="s">
        <v>115</v>
      </c>
      <c r="BJ1061" s="70" t="s">
        <v>82</v>
      </c>
      <c r="BK1061" s="72" t="s">
        <v>73</v>
      </c>
      <c r="BL1061" s="72" t="s">
        <v>74</v>
      </c>
      <c r="BM1061" s="49">
        <v>42</v>
      </c>
      <c r="BN1061" s="60"/>
      <c r="BO1061" s="36">
        <v>47</v>
      </c>
      <c r="BP1061" s="61"/>
      <c r="BQ1061" s="62"/>
      <c r="BR1061" s="62"/>
      <c r="BS1061" s="74"/>
      <c r="BT1061" s="72" t="s">
        <v>105</v>
      </c>
    </row>
    <row r="1062" spans="1:74" ht="22.5" customHeight="1">
      <c r="A1062" s="46">
        <v>30</v>
      </c>
      <c r="B1062" s="46">
        <v>596</v>
      </c>
      <c r="C1062" s="68" t="s">
        <v>1116</v>
      </c>
      <c r="D1062" s="49">
        <v>3</v>
      </c>
      <c r="E1062" s="49" t="str">
        <f t="shared" si="86"/>
        <v>1368CEMG0111</v>
      </c>
      <c r="F1062" s="50">
        <v>1368</v>
      </c>
      <c r="G1062" s="69" t="s">
        <v>1105</v>
      </c>
      <c r="H1062" s="49" t="s">
        <v>111</v>
      </c>
      <c r="I1062" s="69" t="s">
        <v>671</v>
      </c>
      <c r="J1062" s="53"/>
      <c r="K1062" s="53"/>
      <c r="L1062" s="46"/>
      <c r="M1062" s="69">
        <v>1</v>
      </c>
      <c r="N1062" s="46"/>
      <c r="O1062" s="46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>
        <v>1</v>
      </c>
      <c r="AA1062" s="70">
        <v>1</v>
      </c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>
        <v>115</v>
      </c>
      <c r="AQ1062" s="55">
        <f>VLOOKUP(E1062,'[1]LopHocPhan'!C$2:F$1412,4,FALSE)</f>
        <v>115</v>
      </c>
      <c r="AR1062" s="56">
        <f t="shared" si="87"/>
        <v>0</v>
      </c>
      <c r="AS1062" s="55"/>
      <c r="AT1062" s="55"/>
      <c r="AU1062" s="55">
        <f t="shared" si="88"/>
        <v>115</v>
      </c>
      <c r="AV1062" s="71" t="s">
        <v>123</v>
      </c>
      <c r="AW1062" s="55">
        <v>1</v>
      </c>
      <c r="AX1062" s="55" t="s">
        <v>113</v>
      </c>
      <c r="AY1062" s="72"/>
      <c r="AZ1062" s="72" t="s">
        <v>953</v>
      </c>
      <c r="BA1062" s="70"/>
      <c r="BB1062" s="70"/>
      <c r="BC1062" s="70"/>
      <c r="BD1062" s="70"/>
      <c r="BE1062" s="70" t="s">
        <v>115</v>
      </c>
      <c r="BF1062" s="70" t="s">
        <v>250</v>
      </c>
      <c r="BG1062" s="70"/>
      <c r="BH1062" s="70"/>
      <c r="BI1062" s="70"/>
      <c r="BJ1062" s="70"/>
      <c r="BK1062" s="72" t="s">
        <v>73</v>
      </c>
      <c r="BL1062" s="72" t="s">
        <v>74</v>
      </c>
      <c r="BM1062" s="49">
        <v>42</v>
      </c>
      <c r="BN1062" s="60"/>
      <c r="BO1062" s="36">
        <v>47</v>
      </c>
      <c r="BP1062" s="61"/>
      <c r="BQ1062" s="62"/>
      <c r="BR1062" s="62"/>
      <c r="BS1062" s="74"/>
      <c r="BT1062" s="72" t="s">
        <v>105</v>
      </c>
      <c r="BV1062" s="38"/>
    </row>
    <row r="1063" spans="1:74" ht="22.5" customHeight="1">
      <c r="A1063" s="46">
        <v>31</v>
      </c>
      <c r="B1063" s="46">
        <v>597</v>
      </c>
      <c r="C1063" s="68" t="s">
        <v>1116</v>
      </c>
      <c r="D1063" s="49">
        <v>3</v>
      </c>
      <c r="E1063" s="49" t="str">
        <f t="shared" si="86"/>
        <v>1369CEMG0111</v>
      </c>
      <c r="F1063" s="50">
        <v>1369</v>
      </c>
      <c r="G1063" s="69" t="s">
        <v>1105</v>
      </c>
      <c r="H1063" s="49" t="s">
        <v>111</v>
      </c>
      <c r="I1063" s="69" t="s">
        <v>671</v>
      </c>
      <c r="J1063" s="53"/>
      <c r="K1063" s="53"/>
      <c r="L1063" s="46"/>
      <c r="M1063" s="69">
        <v>1</v>
      </c>
      <c r="N1063" s="46"/>
      <c r="O1063" s="46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>
        <v>1</v>
      </c>
      <c r="AA1063" s="70">
        <v>1</v>
      </c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>
        <v>115</v>
      </c>
      <c r="AQ1063" s="55">
        <f>VLOOKUP(E1063,'[1]LopHocPhan'!C$2:F$1412,4,FALSE)</f>
        <v>115</v>
      </c>
      <c r="AR1063" s="56">
        <f t="shared" si="87"/>
        <v>0</v>
      </c>
      <c r="AS1063" s="55"/>
      <c r="AT1063" s="55"/>
      <c r="AU1063" s="55">
        <f t="shared" si="88"/>
        <v>115</v>
      </c>
      <c r="AV1063" s="71" t="s">
        <v>123</v>
      </c>
      <c r="AW1063" s="55">
        <v>1</v>
      </c>
      <c r="AX1063" s="55" t="s">
        <v>268</v>
      </c>
      <c r="AY1063" s="72"/>
      <c r="AZ1063" s="72" t="s">
        <v>1120</v>
      </c>
      <c r="BA1063" s="70"/>
      <c r="BB1063" s="70"/>
      <c r="BC1063" s="70"/>
      <c r="BD1063" s="70"/>
      <c r="BE1063" s="70" t="s">
        <v>115</v>
      </c>
      <c r="BF1063" s="70" t="s">
        <v>186</v>
      </c>
      <c r="BG1063" s="70"/>
      <c r="BH1063" s="70"/>
      <c r="BI1063" s="70"/>
      <c r="BJ1063" s="70"/>
      <c r="BK1063" s="72" t="s">
        <v>73</v>
      </c>
      <c r="BL1063" s="72" t="s">
        <v>74</v>
      </c>
      <c r="BM1063" s="49">
        <v>42</v>
      </c>
      <c r="BN1063" s="60"/>
      <c r="BO1063" s="36">
        <v>47</v>
      </c>
      <c r="BP1063" s="61"/>
      <c r="BQ1063" s="62"/>
      <c r="BR1063" s="62"/>
      <c r="BS1063" s="74"/>
      <c r="BT1063" s="72" t="s">
        <v>105</v>
      </c>
      <c r="BV1063" s="38"/>
    </row>
    <row r="1064" spans="1:75" ht="22.5" customHeight="1">
      <c r="A1064" s="46">
        <v>32</v>
      </c>
      <c r="B1064" s="46">
        <v>627</v>
      </c>
      <c r="C1064" s="68" t="s">
        <v>1116</v>
      </c>
      <c r="D1064" s="49">
        <v>3</v>
      </c>
      <c r="E1064" s="49" t="str">
        <f t="shared" si="86"/>
        <v>1370CEMG0111</v>
      </c>
      <c r="F1064" s="50">
        <v>1370</v>
      </c>
      <c r="G1064" s="70" t="s">
        <v>1105</v>
      </c>
      <c r="H1064" s="49" t="s">
        <v>111</v>
      </c>
      <c r="I1064" s="69" t="s">
        <v>1121</v>
      </c>
      <c r="J1064" s="53"/>
      <c r="K1064" s="53"/>
      <c r="L1064" s="46"/>
      <c r="M1064" s="69">
        <v>1</v>
      </c>
      <c r="N1064" s="46"/>
      <c r="O1064" s="46"/>
      <c r="P1064" s="70"/>
      <c r="Q1064" s="70"/>
      <c r="R1064" s="70"/>
      <c r="S1064" s="70"/>
      <c r="T1064" s="70"/>
      <c r="U1064" s="70">
        <v>1</v>
      </c>
      <c r="V1064" s="70">
        <v>1</v>
      </c>
      <c r="W1064" s="70"/>
      <c r="X1064" s="70"/>
      <c r="Y1064" s="70">
        <v>1</v>
      </c>
      <c r="Z1064" s="70"/>
      <c r="AA1064" s="70"/>
      <c r="AB1064" s="70"/>
      <c r="AC1064" s="70"/>
      <c r="AD1064" s="70"/>
      <c r="AE1064" s="69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>
        <v>120</v>
      </c>
      <c r="AQ1064" s="55">
        <f>VLOOKUP(E1064,'[1]LopHocPhan'!C$2:F$1412,4,FALSE)</f>
        <v>22</v>
      </c>
      <c r="AR1064" s="55"/>
      <c r="AS1064" s="55" t="s">
        <v>1122</v>
      </c>
      <c r="AT1064" s="55"/>
      <c r="AU1064" s="55">
        <f>AQ1064+15</f>
        <v>37</v>
      </c>
      <c r="AV1064" s="71" t="s">
        <v>123</v>
      </c>
      <c r="AW1064" s="55">
        <v>3</v>
      </c>
      <c r="AX1064" s="55" t="s">
        <v>127</v>
      </c>
      <c r="AY1064" s="72"/>
      <c r="AZ1064" s="72"/>
      <c r="BA1064" s="70"/>
      <c r="BB1064" s="70"/>
      <c r="BC1064" s="70"/>
      <c r="BD1064" s="70"/>
      <c r="BE1064" s="70" t="s">
        <v>119</v>
      </c>
      <c r="BF1064" s="70" t="s">
        <v>127</v>
      </c>
      <c r="BG1064" s="70"/>
      <c r="BH1064" s="70"/>
      <c r="BI1064" s="70"/>
      <c r="BJ1064" s="70"/>
      <c r="BK1064" s="72" t="s">
        <v>73</v>
      </c>
      <c r="BL1064" s="72" t="s">
        <v>74</v>
      </c>
      <c r="BM1064" s="49">
        <v>42</v>
      </c>
      <c r="BN1064" s="60"/>
      <c r="BO1064" s="36">
        <v>47</v>
      </c>
      <c r="BP1064" s="61"/>
      <c r="BQ1064" s="62"/>
      <c r="BR1064" s="62"/>
      <c r="BS1064" s="74"/>
      <c r="BT1064" s="72" t="s">
        <v>105</v>
      </c>
      <c r="BW1064" s="38"/>
    </row>
    <row r="1065" spans="1:72" ht="22.5" customHeight="1">
      <c r="A1065" s="46">
        <v>33</v>
      </c>
      <c r="B1065" s="46">
        <v>656</v>
      </c>
      <c r="C1065" s="68" t="s">
        <v>1123</v>
      </c>
      <c r="D1065" s="49">
        <v>2</v>
      </c>
      <c r="E1065" s="49" t="str">
        <f t="shared" si="86"/>
        <v>1351HRMG0611</v>
      </c>
      <c r="F1065" s="76">
        <v>1351</v>
      </c>
      <c r="G1065" s="70" t="s">
        <v>1124</v>
      </c>
      <c r="H1065" s="49" t="s">
        <v>66</v>
      </c>
      <c r="I1065" s="70" t="s">
        <v>210</v>
      </c>
      <c r="J1065" s="53"/>
      <c r="K1065" s="53"/>
      <c r="L1065" s="46"/>
      <c r="M1065" s="69">
        <v>1</v>
      </c>
      <c r="N1065" s="46"/>
      <c r="O1065" s="46"/>
      <c r="P1065" s="70"/>
      <c r="Q1065" s="70"/>
      <c r="R1065" s="70"/>
      <c r="S1065" s="70"/>
      <c r="T1065" s="70"/>
      <c r="U1065" s="70"/>
      <c r="V1065" s="70"/>
      <c r="W1065" s="70"/>
      <c r="X1065" s="70">
        <v>1</v>
      </c>
      <c r="Y1065" s="70"/>
      <c r="Z1065" s="70"/>
      <c r="AA1065" s="70"/>
      <c r="AB1065" s="70"/>
      <c r="AC1065" s="70"/>
      <c r="AD1065" s="70"/>
      <c r="AE1065" s="69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>
        <v>55</v>
      </c>
      <c r="AQ1065" s="55">
        <f>VLOOKUP(E1065,'[1]LopHocPhan'!C$2:F$1412,4,FALSE)</f>
        <v>55</v>
      </c>
      <c r="AR1065" s="56">
        <f aca="true" t="shared" si="89" ref="AR1065:AR1128">AP1065-AQ1065</f>
        <v>0</v>
      </c>
      <c r="AS1065" s="55"/>
      <c r="AT1065" s="55"/>
      <c r="AU1065" s="55">
        <f aca="true" t="shared" si="90" ref="AU1065:AU1071">AQ1065</f>
        <v>55</v>
      </c>
      <c r="AV1065" s="71" t="s">
        <v>76</v>
      </c>
      <c r="AW1065" s="55">
        <v>4</v>
      </c>
      <c r="AX1065" s="55" t="s">
        <v>108</v>
      </c>
      <c r="AY1065" s="72"/>
      <c r="AZ1065" s="72"/>
      <c r="BA1065" s="70"/>
      <c r="BB1065" s="70"/>
      <c r="BC1065" s="80"/>
      <c r="BD1065" s="50"/>
      <c r="BE1065" s="70"/>
      <c r="BF1065" s="70"/>
      <c r="BG1065" s="70" t="s">
        <v>93</v>
      </c>
      <c r="BH1065" s="70" t="s">
        <v>282</v>
      </c>
      <c r="BI1065" s="70"/>
      <c r="BJ1065" s="70"/>
      <c r="BK1065" s="72" t="s">
        <v>73</v>
      </c>
      <c r="BL1065" s="72" t="s">
        <v>74</v>
      </c>
      <c r="BM1065" s="49">
        <v>42</v>
      </c>
      <c r="BN1065" s="60"/>
      <c r="BO1065" s="36">
        <v>47</v>
      </c>
      <c r="BP1065" s="61"/>
      <c r="BQ1065" s="62"/>
      <c r="BR1065" s="62"/>
      <c r="BS1065" s="74"/>
      <c r="BT1065" s="72" t="s">
        <v>105</v>
      </c>
    </row>
    <row r="1066" spans="1:72" ht="22.5" customHeight="1">
      <c r="A1066" s="46">
        <v>34</v>
      </c>
      <c r="B1066" s="46">
        <v>657</v>
      </c>
      <c r="C1066" s="68" t="s">
        <v>1123</v>
      </c>
      <c r="D1066" s="49">
        <v>2</v>
      </c>
      <c r="E1066" s="49" t="str">
        <f t="shared" si="86"/>
        <v>1352HRMG0611</v>
      </c>
      <c r="F1066" s="76">
        <v>1352</v>
      </c>
      <c r="G1066" s="70" t="s">
        <v>1124</v>
      </c>
      <c r="H1066" s="49" t="s">
        <v>66</v>
      </c>
      <c r="I1066" s="70" t="s">
        <v>210</v>
      </c>
      <c r="J1066" s="53"/>
      <c r="K1066" s="53"/>
      <c r="L1066" s="46"/>
      <c r="M1066" s="69">
        <v>1</v>
      </c>
      <c r="N1066" s="46"/>
      <c r="O1066" s="46"/>
      <c r="P1066" s="70"/>
      <c r="Q1066" s="70"/>
      <c r="R1066" s="70"/>
      <c r="S1066" s="70"/>
      <c r="T1066" s="70"/>
      <c r="U1066" s="70"/>
      <c r="V1066" s="70"/>
      <c r="W1066" s="70"/>
      <c r="X1066" s="70">
        <v>1</v>
      </c>
      <c r="Y1066" s="70"/>
      <c r="Z1066" s="70"/>
      <c r="AA1066" s="70"/>
      <c r="AB1066" s="70"/>
      <c r="AC1066" s="70"/>
      <c r="AD1066" s="70"/>
      <c r="AE1066" s="69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>
        <v>55</v>
      </c>
      <c r="AQ1066" s="55">
        <f>VLOOKUP(E1066,'[1]LopHocPhan'!C$2:F$1412,4,FALSE)</f>
        <v>55</v>
      </c>
      <c r="AR1066" s="56">
        <f t="shared" si="89"/>
        <v>0</v>
      </c>
      <c r="AS1066" s="55"/>
      <c r="AT1066" s="55"/>
      <c r="AU1066" s="55">
        <f t="shared" si="90"/>
        <v>55</v>
      </c>
      <c r="AV1066" s="71" t="s">
        <v>157</v>
      </c>
      <c r="AW1066" s="55">
        <v>4</v>
      </c>
      <c r="AX1066" s="55" t="s">
        <v>318</v>
      </c>
      <c r="AY1066" s="72"/>
      <c r="AZ1066" s="72"/>
      <c r="BA1066" s="70" t="s">
        <v>93</v>
      </c>
      <c r="BB1066" s="70" t="s">
        <v>131</v>
      </c>
      <c r="BC1066" s="70"/>
      <c r="BD1066" s="70"/>
      <c r="BE1066" s="70"/>
      <c r="BF1066" s="70"/>
      <c r="BG1066" s="70"/>
      <c r="BH1066" s="70"/>
      <c r="BI1066" s="70"/>
      <c r="BJ1066" s="70"/>
      <c r="BK1066" s="72" t="s">
        <v>73</v>
      </c>
      <c r="BL1066" s="72" t="s">
        <v>87</v>
      </c>
      <c r="BM1066" s="49">
        <v>42</v>
      </c>
      <c r="BN1066" s="60" t="s">
        <v>822</v>
      </c>
      <c r="BO1066" s="36">
        <v>47</v>
      </c>
      <c r="BP1066" s="61"/>
      <c r="BQ1066" s="62"/>
      <c r="BR1066" s="62"/>
      <c r="BS1066" s="74"/>
      <c r="BT1066" s="72" t="s">
        <v>105</v>
      </c>
    </row>
    <row r="1067" spans="1:72" ht="22.5" customHeight="1">
      <c r="A1067" s="46">
        <v>35</v>
      </c>
      <c r="B1067" s="46">
        <v>658</v>
      </c>
      <c r="C1067" s="68" t="s">
        <v>1123</v>
      </c>
      <c r="D1067" s="49">
        <v>2</v>
      </c>
      <c r="E1067" s="49" t="str">
        <f t="shared" si="86"/>
        <v>1353HRMG0611</v>
      </c>
      <c r="F1067" s="76">
        <v>1353</v>
      </c>
      <c r="G1067" s="70" t="s">
        <v>1124</v>
      </c>
      <c r="H1067" s="49" t="s">
        <v>66</v>
      </c>
      <c r="I1067" s="70" t="s">
        <v>210</v>
      </c>
      <c r="J1067" s="53"/>
      <c r="K1067" s="53"/>
      <c r="L1067" s="46"/>
      <c r="M1067" s="69">
        <v>1</v>
      </c>
      <c r="N1067" s="46"/>
      <c r="O1067" s="46"/>
      <c r="P1067" s="70"/>
      <c r="Q1067" s="70"/>
      <c r="R1067" s="70"/>
      <c r="S1067" s="70"/>
      <c r="T1067" s="70"/>
      <c r="U1067" s="70"/>
      <c r="V1067" s="70"/>
      <c r="W1067" s="70"/>
      <c r="X1067" s="70">
        <v>1</v>
      </c>
      <c r="Y1067" s="70"/>
      <c r="Z1067" s="70"/>
      <c r="AA1067" s="70"/>
      <c r="AB1067" s="70"/>
      <c r="AC1067" s="70"/>
      <c r="AD1067" s="70"/>
      <c r="AE1067" s="69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>
        <v>55</v>
      </c>
      <c r="AQ1067" s="55">
        <f>VLOOKUP(E1067,'[1]LopHocPhan'!C$2:F$1412,4,FALSE)</f>
        <v>55</v>
      </c>
      <c r="AR1067" s="56">
        <f t="shared" si="89"/>
        <v>0</v>
      </c>
      <c r="AS1067" s="55"/>
      <c r="AT1067" s="55"/>
      <c r="AU1067" s="55">
        <f t="shared" si="90"/>
        <v>55</v>
      </c>
      <c r="AV1067" s="71" t="s">
        <v>102</v>
      </c>
      <c r="AW1067" s="55">
        <v>4</v>
      </c>
      <c r="AX1067" s="55" t="s">
        <v>318</v>
      </c>
      <c r="AY1067" s="72"/>
      <c r="AZ1067" s="72"/>
      <c r="BA1067" s="70"/>
      <c r="BB1067" s="70"/>
      <c r="BC1067" s="70"/>
      <c r="BD1067" s="70"/>
      <c r="BE1067" s="70" t="s">
        <v>93</v>
      </c>
      <c r="BF1067" s="70" t="s">
        <v>185</v>
      </c>
      <c r="BG1067" s="70"/>
      <c r="BH1067" s="70"/>
      <c r="BI1067" s="70"/>
      <c r="BJ1067" s="70"/>
      <c r="BK1067" s="72" t="s">
        <v>73</v>
      </c>
      <c r="BL1067" s="72" t="s">
        <v>74</v>
      </c>
      <c r="BM1067" s="49">
        <v>42</v>
      </c>
      <c r="BN1067" s="60"/>
      <c r="BO1067" s="36">
        <v>47</v>
      </c>
      <c r="BP1067" s="61"/>
      <c r="BQ1067" s="62"/>
      <c r="BR1067" s="62"/>
      <c r="BS1067" s="74"/>
      <c r="BT1067" s="72" t="s">
        <v>105</v>
      </c>
    </row>
    <row r="1068" spans="1:72" ht="22.5" customHeight="1">
      <c r="A1068" s="46">
        <v>36</v>
      </c>
      <c r="B1068" s="46">
        <v>659</v>
      </c>
      <c r="C1068" s="68" t="s">
        <v>1123</v>
      </c>
      <c r="D1068" s="49">
        <v>2</v>
      </c>
      <c r="E1068" s="49" t="str">
        <f t="shared" si="86"/>
        <v>1354HRMG0611</v>
      </c>
      <c r="F1068" s="76">
        <v>1354</v>
      </c>
      <c r="G1068" s="70" t="s">
        <v>1124</v>
      </c>
      <c r="H1068" s="49" t="s">
        <v>66</v>
      </c>
      <c r="I1068" s="70" t="s">
        <v>210</v>
      </c>
      <c r="J1068" s="53"/>
      <c r="K1068" s="53"/>
      <c r="L1068" s="46"/>
      <c r="M1068" s="69">
        <v>1</v>
      </c>
      <c r="N1068" s="46"/>
      <c r="O1068" s="46"/>
      <c r="P1068" s="70"/>
      <c r="Q1068" s="70"/>
      <c r="R1068" s="70"/>
      <c r="S1068" s="70"/>
      <c r="T1068" s="70"/>
      <c r="U1068" s="70"/>
      <c r="V1068" s="70"/>
      <c r="W1068" s="70"/>
      <c r="X1068" s="70">
        <v>1</v>
      </c>
      <c r="Y1068" s="70"/>
      <c r="Z1068" s="70"/>
      <c r="AA1068" s="70"/>
      <c r="AB1068" s="70"/>
      <c r="AC1068" s="70"/>
      <c r="AD1068" s="70"/>
      <c r="AE1068" s="69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>
        <v>55</v>
      </c>
      <c r="AQ1068" s="55">
        <f>VLOOKUP(E1068,'[1]LopHocPhan'!C$2:F$1412,4,FALSE)</f>
        <v>37</v>
      </c>
      <c r="AR1068" s="56">
        <f t="shared" si="89"/>
        <v>18</v>
      </c>
      <c r="AS1068" s="55"/>
      <c r="AT1068" s="55"/>
      <c r="AU1068" s="55">
        <f t="shared" si="90"/>
        <v>37</v>
      </c>
      <c r="AV1068" s="71" t="s">
        <v>102</v>
      </c>
      <c r="AW1068" s="55">
        <v>4</v>
      </c>
      <c r="AX1068" s="55" t="s">
        <v>131</v>
      </c>
      <c r="AY1068" s="72"/>
      <c r="AZ1068" s="72"/>
      <c r="BA1068" s="70"/>
      <c r="BB1068" s="70"/>
      <c r="BC1068" s="70"/>
      <c r="BD1068" s="70"/>
      <c r="BE1068" s="70" t="s">
        <v>93</v>
      </c>
      <c r="BF1068" s="70" t="s">
        <v>180</v>
      </c>
      <c r="BG1068" s="70"/>
      <c r="BH1068" s="70"/>
      <c r="BI1068" s="70"/>
      <c r="BJ1068" s="70"/>
      <c r="BK1068" s="72" t="s">
        <v>73</v>
      </c>
      <c r="BL1068" s="72" t="s">
        <v>74</v>
      </c>
      <c r="BM1068" s="49">
        <v>42</v>
      </c>
      <c r="BN1068" s="60"/>
      <c r="BO1068" s="36">
        <v>47</v>
      </c>
      <c r="BP1068" s="61"/>
      <c r="BQ1068" s="62"/>
      <c r="BR1068" s="62"/>
      <c r="BS1068" s="74"/>
      <c r="BT1068" s="72" t="s">
        <v>105</v>
      </c>
    </row>
    <row r="1069" spans="1:74" ht="22.5" customHeight="1">
      <c r="A1069" s="46">
        <v>1</v>
      </c>
      <c r="B1069" s="46">
        <v>73</v>
      </c>
      <c r="C1069" s="64" t="s">
        <v>1125</v>
      </c>
      <c r="D1069" s="48">
        <v>3</v>
      </c>
      <c r="E1069" s="49" t="str">
        <f t="shared" si="86"/>
        <v>1351BMKT0511</v>
      </c>
      <c r="F1069" s="50">
        <v>1351</v>
      </c>
      <c r="G1069" s="51" t="s">
        <v>1126</v>
      </c>
      <c r="H1069" s="52" t="s">
        <v>111</v>
      </c>
      <c r="I1069" s="53" t="s">
        <v>643</v>
      </c>
      <c r="J1069" s="53"/>
      <c r="K1069" s="53"/>
      <c r="L1069" s="46">
        <v>1</v>
      </c>
      <c r="M1069" s="46"/>
      <c r="N1069" s="46"/>
      <c r="O1069" s="46"/>
      <c r="P1069" s="46"/>
      <c r="Q1069" s="46"/>
      <c r="R1069" s="46"/>
      <c r="S1069" s="46"/>
      <c r="T1069" s="46"/>
      <c r="U1069" s="46">
        <v>1</v>
      </c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53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54">
        <v>110</v>
      </c>
      <c r="AQ1069" s="55">
        <f>VLOOKUP(E1069,'[1]LopHocPhan'!C$2:F$1412,4,FALSE)</f>
        <v>73</v>
      </c>
      <c r="AR1069" s="56">
        <f t="shared" si="89"/>
        <v>37</v>
      </c>
      <c r="AS1069" s="55"/>
      <c r="AT1069" s="55"/>
      <c r="AU1069" s="55">
        <f t="shared" si="90"/>
        <v>73</v>
      </c>
      <c r="AV1069" s="57" t="s">
        <v>91</v>
      </c>
      <c r="AW1069" s="55">
        <v>4</v>
      </c>
      <c r="AX1069" s="55" t="s">
        <v>158</v>
      </c>
      <c r="AY1069" s="58"/>
      <c r="AZ1069" s="58"/>
      <c r="BA1069" s="46"/>
      <c r="BB1069" s="46"/>
      <c r="BC1069" s="46" t="s">
        <v>115</v>
      </c>
      <c r="BD1069" s="46" t="s">
        <v>118</v>
      </c>
      <c r="BE1069" s="46"/>
      <c r="BF1069" s="46"/>
      <c r="BG1069" s="46"/>
      <c r="BH1069" s="46"/>
      <c r="BI1069" s="46" t="s">
        <v>93</v>
      </c>
      <c r="BJ1069" s="46" t="s">
        <v>186</v>
      </c>
      <c r="BK1069" s="58" t="s">
        <v>73</v>
      </c>
      <c r="BL1069" s="58" t="s">
        <v>192</v>
      </c>
      <c r="BM1069" s="48">
        <v>43</v>
      </c>
      <c r="BN1069" s="60"/>
      <c r="BO1069" s="36">
        <v>46</v>
      </c>
      <c r="BP1069" s="61"/>
      <c r="BQ1069" s="62"/>
      <c r="BR1069" s="62"/>
      <c r="BS1069" s="74"/>
      <c r="BT1069" s="58" t="s">
        <v>75</v>
      </c>
      <c r="BV1069" s="38"/>
    </row>
    <row r="1070" spans="1:74" ht="22.5" customHeight="1">
      <c r="A1070" s="46">
        <v>2</v>
      </c>
      <c r="B1070" s="46">
        <v>74</v>
      </c>
      <c r="C1070" s="64" t="s">
        <v>1125</v>
      </c>
      <c r="D1070" s="48">
        <v>3</v>
      </c>
      <c r="E1070" s="49" t="str">
        <f t="shared" si="86"/>
        <v>1352BMKT0511</v>
      </c>
      <c r="F1070" s="50">
        <v>1352</v>
      </c>
      <c r="G1070" s="51" t="s">
        <v>1126</v>
      </c>
      <c r="H1070" s="52" t="s">
        <v>111</v>
      </c>
      <c r="I1070" s="53" t="s">
        <v>643</v>
      </c>
      <c r="J1070" s="53"/>
      <c r="K1070" s="53"/>
      <c r="L1070" s="46">
        <v>1</v>
      </c>
      <c r="M1070" s="46"/>
      <c r="N1070" s="46"/>
      <c r="O1070" s="46"/>
      <c r="P1070" s="46"/>
      <c r="Q1070" s="46"/>
      <c r="R1070" s="46"/>
      <c r="S1070" s="46"/>
      <c r="T1070" s="46"/>
      <c r="U1070" s="46">
        <v>1</v>
      </c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53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54">
        <v>110</v>
      </c>
      <c r="AQ1070" s="55">
        <f>VLOOKUP(E1070,'[1]LopHocPhan'!C$2:F$1412,4,FALSE)</f>
        <v>109</v>
      </c>
      <c r="AR1070" s="56">
        <f t="shared" si="89"/>
        <v>1</v>
      </c>
      <c r="AS1070" s="55"/>
      <c r="AT1070" s="55"/>
      <c r="AU1070" s="55">
        <f t="shared" si="90"/>
        <v>109</v>
      </c>
      <c r="AV1070" s="57" t="s">
        <v>123</v>
      </c>
      <c r="AW1070" s="55">
        <v>3</v>
      </c>
      <c r="AX1070" s="55" t="s">
        <v>914</v>
      </c>
      <c r="AY1070" s="58"/>
      <c r="AZ1070" s="72" t="s">
        <v>1127</v>
      </c>
      <c r="BA1070" s="80"/>
      <c r="BB1070" s="46"/>
      <c r="BC1070" s="46"/>
      <c r="BD1070" s="46"/>
      <c r="BE1070" s="46" t="s">
        <v>71</v>
      </c>
      <c r="BF1070" s="46" t="s">
        <v>79</v>
      </c>
      <c r="BG1070" s="46"/>
      <c r="BH1070" s="46"/>
      <c r="BI1070" s="46" t="s">
        <v>119</v>
      </c>
      <c r="BJ1070" s="46" t="s">
        <v>137</v>
      </c>
      <c r="BK1070" s="58" t="s">
        <v>73</v>
      </c>
      <c r="BL1070" s="58" t="s">
        <v>1128</v>
      </c>
      <c r="BM1070" s="48">
        <v>43</v>
      </c>
      <c r="BN1070" s="60"/>
      <c r="BO1070" s="36">
        <v>46</v>
      </c>
      <c r="BP1070" s="61"/>
      <c r="BQ1070" s="62"/>
      <c r="BR1070" s="62"/>
      <c r="BS1070" s="74"/>
      <c r="BT1070" s="58" t="s">
        <v>75</v>
      </c>
      <c r="BV1070" s="38"/>
    </row>
    <row r="1071" spans="1:74" ht="22.5" customHeight="1">
      <c r="A1071" s="46">
        <v>3</v>
      </c>
      <c r="B1071" s="46">
        <v>75</v>
      </c>
      <c r="C1071" s="64" t="s">
        <v>1125</v>
      </c>
      <c r="D1071" s="48">
        <v>3</v>
      </c>
      <c r="E1071" s="49" t="str">
        <f t="shared" si="86"/>
        <v>1353BMKT0511</v>
      </c>
      <c r="F1071" s="50">
        <v>1353</v>
      </c>
      <c r="G1071" s="51" t="s">
        <v>1126</v>
      </c>
      <c r="H1071" s="52" t="s">
        <v>111</v>
      </c>
      <c r="I1071" s="53" t="s">
        <v>643</v>
      </c>
      <c r="J1071" s="53"/>
      <c r="K1071" s="53"/>
      <c r="L1071" s="46">
        <v>1</v>
      </c>
      <c r="M1071" s="46"/>
      <c r="N1071" s="46"/>
      <c r="O1071" s="46"/>
      <c r="P1071" s="46"/>
      <c r="Q1071" s="46"/>
      <c r="R1071" s="46"/>
      <c r="S1071" s="46"/>
      <c r="T1071" s="46"/>
      <c r="U1071" s="46">
        <v>1</v>
      </c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53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54">
        <v>110</v>
      </c>
      <c r="AQ1071" s="55">
        <f>VLOOKUP(E1071,'[1]LopHocPhan'!C$2:F$1412,4,FALSE)</f>
        <v>110</v>
      </c>
      <c r="AR1071" s="56">
        <f t="shared" si="89"/>
        <v>0</v>
      </c>
      <c r="AS1071" s="55"/>
      <c r="AT1071" s="55"/>
      <c r="AU1071" s="55">
        <f t="shared" si="90"/>
        <v>110</v>
      </c>
      <c r="AV1071" s="57" t="s">
        <v>163</v>
      </c>
      <c r="AW1071" s="55">
        <v>3</v>
      </c>
      <c r="AX1071" s="55" t="s">
        <v>523</v>
      </c>
      <c r="AY1071" s="58"/>
      <c r="AZ1071" s="58" t="s">
        <v>524</v>
      </c>
      <c r="BA1071" s="80"/>
      <c r="BB1071" s="46"/>
      <c r="BC1071" s="46"/>
      <c r="BD1071" s="46"/>
      <c r="BE1071" s="46" t="s">
        <v>71</v>
      </c>
      <c r="BF1071" s="46" t="s">
        <v>82</v>
      </c>
      <c r="BG1071" s="46"/>
      <c r="BH1071" s="46"/>
      <c r="BI1071" s="46" t="s">
        <v>119</v>
      </c>
      <c r="BJ1071" s="46" t="s">
        <v>158</v>
      </c>
      <c r="BK1071" s="58" t="s">
        <v>73</v>
      </c>
      <c r="BL1071" s="58" t="s">
        <v>1128</v>
      </c>
      <c r="BM1071" s="48">
        <v>43</v>
      </c>
      <c r="BN1071" s="60"/>
      <c r="BO1071" s="36">
        <v>46</v>
      </c>
      <c r="BP1071" s="61"/>
      <c r="BQ1071" s="62"/>
      <c r="BR1071" s="62"/>
      <c r="BS1071" s="74"/>
      <c r="BT1071" s="58" t="s">
        <v>75</v>
      </c>
      <c r="BV1071" s="38"/>
    </row>
    <row r="1072" spans="1:74" ht="25.5" customHeight="1">
      <c r="A1072" s="46">
        <v>9</v>
      </c>
      <c r="B1072" s="46">
        <v>105</v>
      </c>
      <c r="C1072" s="64" t="s">
        <v>1129</v>
      </c>
      <c r="D1072" s="48">
        <v>3</v>
      </c>
      <c r="E1072" s="49" t="str">
        <f t="shared" si="86"/>
        <v>1351BMKT0811</v>
      </c>
      <c r="F1072" s="52">
        <v>1351</v>
      </c>
      <c r="G1072" s="51" t="s">
        <v>1130</v>
      </c>
      <c r="H1072" s="52" t="s">
        <v>111</v>
      </c>
      <c r="I1072" s="53" t="s">
        <v>224</v>
      </c>
      <c r="J1072" s="53"/>
      <c r="K1072" s="53"/>
      <c r="L1072" s="46">
        <v>1</v>
      </c>
      <c r="M1072" s="46"/>
      <c r="N1072" s="46"/>
      <c r="O1072" s="46"/>
      <c r="P1072" s="46"/>
      <c r="Q1072" s="46"/>
      <c r="R1072" s="46"/>
      <c r="S1072" s="46"/>
      <c r="T1072" s="46"/>
      <c r="U1072" s="46"/>
      <c r="V1072" s="46">
        <v>1</v>
      </c>
      <c r="W1072" s="46"/>
      <c r="X1072" s="46"/>
      <c r="Y1072" s="46"/>
      <c r="Z1072" s="46"/>
      <c r="AA1072" s="46"/>
      <c r="AB1072" s="46"/>
      <c r="AC1072" s="46"/>
      <c r="AD1072" s="46"/>
      <c r="AE1072" s="53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86">
        <v>55</v>
      </c>
      <c r="AQ1072" s="55">
        <f>VLOOKUP(E1072,'[1]LopHocPhan'!C$2:F$1412,4,FALSE)</f>
        <v>55</v>
      </c>
      <c r="AR1072" s="56">
        <f t="shared" si="89"/>
        <v>0</v>
      </c>
      <c r="AS1072" s="55" t="s">
        <v>1131</v>
      </c>
      <c r="AT1072" s="55"/>
      <c r="AU1072" s="55">
        <f>AQ1072+55</f>
        <v>110</v>
      </c>
      <c r="AV1072" s="57" t="s">
        <v>188</v>
      </c>
      <c r="AW1072" s="55">
        <v>1</v>
      </c>
      <c r="AX1072" s="55" t="s">
        <v>1132</v>
      </c>
      <c r="AY1072" s="58"/>
      <c r="AZ1072" s="58" t="s">
        <v>1133</v>
      </c>
      <c r="BA1072" s="46"/>
      <c r="BB1072" s="46"/>
      <c r="BC1072" s="46"/>
      <c r="BD1072" s="46"/>
      <c r="BE1072" s="46"/>
      <c r="BF1072" s="46"/>
      <c r="BG1072" s="80"/>
      <c r="BH1072" s="46"/>
      <c r="BI1072" s="46" t="s">
        <v>115</v>
      </c>
      <c r="BJ1072" s="127" t="s">
        <v>138</v>
      </c>
      <c r="BK1072" s="58" t="s">
        <v>73</v>
      </c>
      <c r="BL1072" s="58" t="s">
        <v>74</v>
      </c>
      <c r="BM1072" s="48">
        <v>43</v>
      </c>
      <c r="BN1072" s="60" t="s">
        <v>1134</v>
      </c>
      <c r="BO1072" s="36">
        <v>46</v>
      </c>
      <c r="BP1072" s="61"/>
      <c r="BQ1072" s="128"/>
      <c r="BR1072" s="128"/>
      <c r="BS1072" s="63"/>
      <c r="BT1072" s="58" t="s">
        <v>75</v>
      </c>
      <c r="BV1072" s="38"/>
    </row>
    <row r="1073" spans="1:74" ht="25.5" customHeight="1">
      <c r="A1073" s="46">
        <v>10</v>
      </c>
      <c r="B1073" s="46">
        <v>107</v>
      </c>
      <c r="C1073" s="64" t="s">
        <v>1129</v>
      </c>
      <c r="D1073" s="48">
        <v>3</v>
      </c>
      <c r="E1073" s="49" t="str">
        <f t="shared" si="86"/>
        <v>1353BMKT0811</v>
      </c>
      <c r="F1073" s="52">
        <v>1353</v>
      </c>
      <c r="G1073" s="51" t="s">
        <v>1130</v>
      </c>
      <c r="H1073" s="52" t="s">
        <v>111</v>
      </c>
      <c r="I1073" s="53" t="s">
        <v>224</v>
      </c>
      <c r="J1073" s="53"/>
      <c r="K1073" s="53"/>
      <c r="L1073" s="46">
        <v>1</v>
      </c>
      <c r="M1073" s="46"/>
      <c r="N1073" s="46"/>
      <c r="O1073" s="46"/>
      <c r="P1073" s="46"/>
      <c r="Q1073" s="46"/>
      <c r="R1073" s="46"/>
      <c r="S1073" s="46"/>
      <c r="T1073" s="46"/>
      <c r="U1073" s="46"/>
      <c r="V1073" s="46">
        <v>1</v>
      </c>
      <c r="W1073" s="46"/>
      <c r="X1073" s="46"/>
      <c r="Y1073" s="46"/>
      <c r="Z1073" s="46"/>
      <c r="AA1073" s="46"/>
      <c r="AB1073" s="46"/>
      <c r="AC1073" s="46"/>
      <c r="AD1073" s="46"/>
      <c r="AE1073" s="53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86">
        <v>55</v>
      </c>
      <c r="AQ1073" s="55">
        <f>VLOOKUP(E1073,'[1]LopHocPhan'!C$2:F$1412,4,FALSE)</f>
        <v>55</v>
      </c>
      <c r="AR1073" s="56">
        <f t="shared" si="89"/>
        <v>0</v>
      </c>
      <c r="AS1073" s="55"/>
      <c r="AT1073" s="55"/>
      <c r="AU1073" s="55">
        <f aca="true" t="shared" si="91" ref="AU1073:AU1083">AQ1073</f>
        <v>55</v>
      </c>
      <c r="AV1073" s="57" t="s">
        <v>76</v>
      </c>
      <c r="AW1073" s="55">
        <v>3</v>
      </c>
      <c r="AX1073" s="55" t="s">
        <v>108</v>
      </c>
      <c r="AY1073" s="58"/>
      <c r="AZ1073" s="58"/>
      <c r="BA1073" s="46"/>
      <c r="BB1073" s="46"/>
      <c r="BC1073" s="46"/>
      <c r="BD1073" s="46"/>
      <c r="BE1073" s="46"/>
      <c r="BF1073" s="46"/>
      <c r="BG1073" s="46" t="s">
        <v>119</v>
      </c>
      <c r="BH1073" s="46" t="s">
        <v>185</v>
      </c>
      <c r="BI1073" s="46"/>
      <c r="BJ1073" s="46"/>
      <c r="BK1073" s="58" t="s">
        <v>73</v>
      </c>
      <c r="BL1073" s="58" t="s">
        <v>74</v>
      </c>
      <c r="BM1073" s="48">
        <v>43</v>
      </c>
      <c r="BN1073" s="60"/>
      <c r="BO1073" s="36">
        <v>46</v>
      </c>
      <c r="BP1073" s="61"/>
      <c r="BQ1073" s="128"/>
      <c r="BR1073" s="128"/>
      <c r="BS1073" s="63"/>
      <c r="BT1073" s="58" t="s">
        <v>75</v>
      </c>
      <c r="BV1073" s="38"/>
    </row>
    <row r="1074" spans="1:74" ht="25.5" customHeight="1">
      <c r="A1074" s="46">
        <v>11</v>
      </c>
      <c r="B1074" s="46">
        <v>108</v>
      </c>
      <c r="C1074" s="64" t="s">
        <v>1129</v>
      </c>
      <c r="D1074" s="48">
        <v>3</v>
      </c>
      <c r="E1074" s="49" t="str">
        <f t="shared" si="86"/>
        <v>1354BMKT0811</v>
      </c>
      <c r="F1074" s="52">
        <v>1354</v>
      </c>
      <c r="G1074" s="51" t="s">
        <v>1130</v>
      </c>
      <c r="H1074" s="52" t="s">
        <v>111</v>
      </c>
      <c r="I1074" s="53" t="s">
        <v>224</v>
      </c>
      <c r="J1074" s="53"/>
      <c r="K1074" s="53"/>
      <c r="L1074" s="46">
        <v>1</v>
      </c>
      <c r="M1074" s="46"/>
      <c r="N1074" s="46"/>
      <c r="O1074" s="46"/>
      <c r="P1074" s="46"/>
      <c r="Q1074" s="46"/>
      <c r="R1074" s="46"/>
      <c r="S1074" s="46"/>
      <c r="T1074" s="46"/>
      <c r="U1074" s="46"/>
      <c r="V1074" s="46">
        <v>1</v>
      </c>
      <c r="W1074" s="46"/>
      <c r="X1074" s="46"/>
      <c r="Y1074" s="46"/>
      <c r="Z1074" s="46"/>
      <c r="AA1074" s="46"/>
      <c r="AB1074" s="46"/>
      <c r="AC1074" s="46"/>
      <c r="AD1074" s="46"/>
      <c r="AE1074" s="53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86">
        <v>55</v>
      </c>
      <c r="AQ1074" s="55">
        <f>VLOOKUP(E1074,'[1]LopHocPhan'!C$2:F$1412,4,FALSE)</f>
        <v>50</v>
      </c>
      <c r="AR1074" s="56">
        <f t="shared" si="89"/>
        <v>5</v>
      </c>
      <c r="AS1074" s="55"/>
      <c r="AT1074" s="55"/>
      <c r="AU1074" s="55">
        <f t="shared" si="91"/>
        <v>50</v>
      </c>
      <c r="AV1074" s="57" t="s">
        <v>80</v>
      </c>
      <c r="AW1074" s="55">
        <v>3</v>
      </c>
      <c r="AX1074" s="55" t="s">
        <v>94</v>
      </c>
      <c r="AY1074" s="58"/>
      <c r="AZ1074" s="58"/>
      <c r="BA1074" s="46"/>
      <c r="BB1074" s="46"/>
      <c r="BC1074" s="46"/>
      <c r="BD1074" s="46"/>
      <c r="BE1074" s="46"/>
      <c r="BF1074" s="46"/>
      <c r="BG1074" s="46" t="s">
        <v>119</v>
      </c>
      <c r="BH1074" s="46" t="s">
        <v>180</v>
      </c>
      <c r="BI1074" s="46"/>
      <c r="BJ1074" s="46"/>
      <c r="BK1074" s="58" t="s">
        <v>73</v>
      </c>
      <c r="BL1074" s="58" t="s">
        <v>74</v>
      </c>
      <c r="BM1074" s="48">
        <v>43</v>
      </c>
      <c r="BN1074" s="60"/>
      <c r="BO1074" s="36">
        <v>46</v>
      </c>
      <c r="BP1074" s="61"/>
      <c r="BQ1074" s="62"/>
      <c r="BR1074" s="62"/>
      <c r="BS1074" s="63"/>
      <c r="BT1074" s="58" t="s">
        <v>75</v>
      </c>
      <c r="BV1074" s="38"/>
    </row>
    <row r="1075" spans="1:74" ht="25.5" customHeight="1">
      <c r="A1075" s="46">
        <v>12</v>
      </c>
      <c r="B1075" s="46">
        <v>109</v>
      </c>
      <c r="C1075" s="64" t="s">
        <v>1129</v>
      </c>
      <c r="D1075" s="48">
        <v>3</v>
      </c>
      <c r="E1075" s="49" t="str">
        <f t="shared" si="86"/>
        <v>1355BMKT0811</v>
      </c>
      <c r="F1075" s="52">
        <v>1355</v>
      </c>
      <c r="G1075" s="51" t="s">
        <v>1130</v>
      </c>
      <c r="H1075" s="52" t="s">
        <v>111</v>
      </c>
      <c r="I1075" s="53" t="s">
        <v>224</v>
      </c>
      <c r="J1075" s="53"/>
      <c r="K1075" s="53"/>
      <c r="L1075" s="46">
        <v>1</v>
      </c>
      <c r="M1075" s="46"/>
      <c r="N1075" s="46"/>
      <c r="O1075" s="46"/>
      <c r="P1075" s="46"/>
      <c r="Q1075" s="46"/>
      <c r="R1075" s="46"/>
      <c r="S1075" s="46"/>
      <c r="T1075" s="46"/>
      <c r="U1075" s="46"/>
      <c r="V1075" s="46">
        <v>1</v>
      </c>
      <c r="W1075" s="46"/>
      <c r="X1075" s="46"/>
      <c r="Y1075" s="46"/>
      <c r="Z1075" s="46"/>
      <c r="AA1075" s="46"/>
      <c r="AB1075" s="46"/>
      <c r="AC1075" s="46"/>
      <c r="AD1075" s="46"/>
      <c r="AE1075" s="53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86">
        <v>55</v>
      </c>
      <c r="AQ1075" s="55">
        <f>VLOOKUP(E1075,'[1]LopHocPhan'!C$2:F$1412,4,FALSE)</f>
        <v>43</v>
      </c>
      <c r="AR1075" s="56">
        <f t="shared" si="89"/>
        <v>12</v>
      </c>
      <c r="AS1075" s="55"/>
      <c r="AT1075" s="55"/>
      <c r="AU1075" s="55">
        <f t="shared" si="91"/>
        <v>43</v>
      </c>
      <c r="AV1075" s="57" t="s">
        <v>123</v>
      </c>
      <c r="AW1075" s="55">
        <v>3</v>
      </c>
      <c r="AX1075" s="55" t="s">
        <v>118</v>
      </c>
      <c r="AY1075" s="58"/>
      <c r="AZ1075" s="58"/>
      <c r="BA1075" s="46"/>
      <c r="BB1075" s="46"/>
      <c r="BC1075" s="46"/>
      <c r="BD1075" s="46"/>
      <c r="BE1075" s="46"/>
      <c r="BF1075" s="46"/>
      <c r="BG1075" s="46" t="s">
        <v>119</v>
      </c>
      <c r="BH1075" s="46" t="s">
        <v>184</v>
      </c>
      <c r="BI1075" s="46"/>
      <c r="BJ1075" s="46"/>
      <c r="BK1075" s="58" t="s">
        <v>73</v>
      </c>
      <c r="BL1075" s="58" t="s">
        <v>74</v>
      </c>
      <c r="BM1075" s="48">
        <v>43</v>
      </c>
      <c r="BN1075" s="60"/>
      <c r="BO1075" s="36">
        <v>46</v>
      </c>
      <c r="BP1075" s="61"/>
      <c r="BQ1075" s="62"/>
      <c r="BR1075" s="62"/>
      <c r="BS1075" s="63"/>
      <c r="BT1075" s="58" t="s">
        <v>75</v>
      </c>
      <c r="BV1075" s="38"/>
    </row>
    <row r="1076" spans="1:72" ht="25.5" customHeight="1">
      <c r="A1076" s="46">
        <v>13</v>
      </c>
      <c r="B1076" s="46">
        <v>245</v>
      </c>
      <c r="C1076" s="64" t="s">
        <v>1135</v>
      </c>
      <c r="D1076" s="48">
        <v>2</v>
      </c>
      <c r="E1076" s="49" t="str">
        <f t="shared" si="86"/>
        <v>1351BMKT1511</v>
      </c>
      <c r="F1076" s="50">
        <v>1351</v>
      </c>
      <c r="G1076" s="51" t="s">
        <v>1136</v>
      </c>
      <c r="H1076" s="52" t="s">
        <v>66</v>
      </c>
      <c r="I1076" s="46" t="s">
        <v>244</v>
      </c>
      <c r="J1076" s="53"/>
      <c r="K1076" s="53"/>
      <c r="L1076" s="46">
        <v>1</v>
      </c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53">
        <v>1</v>
      </c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67">
        <v>140</v>
      </c>
      <c r="AQ1076" s="55">
        <f>VLOOKUP(E1076,'[1]LopHocPhan'!C$2:F$1412,4,FALSE)</f>
        <v>135</v>
      </c>
      <c r="AR1076" s="56">
        <f t="shared" si="89"/>
        <v>5</v>
      </c>
      <c r="AS1076" s="55"/>
      <c r="AT1076" s="55"/>
      <c r="AU1076" s="55">
        <f t="shared" si="91"/>
        <v>135</v>
      </c>
      <c r="AV1076" s="57" t="s">
        <v>173</v>
      </c>
      <c r="AW1076" s="55">
        <v>4</v>
      </c>
      <c r="AX1076" s="55" t="s">
        <v>612</v>
      </c>
      <c r="AY1076" s="58"/>
      <c r="AZ1076" s="58" t="s">
        <v>930</v>
      </c>
      <c r="BA1076" s="46"/>
      <c r="BB1076" s="46"/>
      <c r="BC1076" s="46" t="s">
        <v>93</v>
      </c>
      <c r="BD1076" s="46" t="s">
        <v>402</v>
      </c>
      <c r="BE1076" s="46"/>
      <c r="BF1076" s="46"/>
      <c r="BG1076" s="46"/>
      <c r="BH1076" s="46"/>
      <c r="BI1076" s="46"/>
      <c r="BJ1076" s="46"/>
      <c r="BK1076" s="58" t="s">
        <v>73</v>
      </c>
      <c r="BL1076" s="58" t="s">
        <v>87</v>
      </c>
      <c r="BM1076" s="48">
        <v>43</v>
      </c>
      <c r="BN1076" s="60"/>
      <c r="BO1076" s="36">
        <v>46</v>
      </c>
      <c r="BP1076" s="61"/>
      <c r="BQ1076" s="62"/>
      <c r="BR1076" s="62"/>
      <c r="BS1076" s="63"/>
      <c r="BT1076" s="58" t="s">
        <v>75</v>
      </c>
    </row>
    <row r="1077" spans="1:72" ht="25.5" customHeight="1">
      <c r="A1077" s="46">
        <v>14</v>
      </c>
      <c r="B1077" s="46">
        <v>246</v>
      </c>
      <c r="C1077" s="64" t="s">
        <v>1135</v>
      </c>
      <c r="D1077" s="48">
        <v>2</v>
      </c>
      <c r="E1077" s="49" t="str">
        <f t="shared" si="86"/>
        <v>1352BMKT1511</v>
      </c>
      <c r="F1077" s="50">
        <v>1352</v>
      </c>
      <c r="G1077" s="51" t="s">
        <v>1136</v>
      </c>
      <c r="H1077" s="52" t="s">
        <v>66</v>
      </c>
      <c r="I1077" s="46" t="s">
        <v>244</v>
      </c>
      <c r="J1077" s="53"/>
      <c r="K1077" s="53"/>
      <c r="L1077" s="46">
        <v>1</v>
      </c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53">
        <v>1</v>
      </c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67">
        <v>120</v>
      </c>
      <c r="AQ1077" s="55">
        <f>VLOOKUP(E1077,'[1]LopHocPhan'!C$2:F$1412,4,FALSE)</f>
        <v>120</v>
      </c>
      <c r="AR1077" s="56">
        <f t="shared" si="89"/>
        <v>0</v>
      </c>
      <c r="AS1077" s="55"/>
      <c r="AT1077" s="55"/>
      <c r="AU1077" s="55">
        <f t="shared" si="91"/>
        <v>120</v>
      </c>
      <c r="AV1077" s="57" t="s">
        <v>175</v>
      </c>
      <c r="AW1077" s="55">
        <v>4</v>
      </c>
      <c r="AX1077" s="55" t="s">
        <v>304</v>
      </c>
      <c r="AY1077" s="58"/>
      <c r="AZ1077" s="72" t="s">
        <v>960</v>
      </c>
      <c r="BA1077" s="46"/>
      <c r="BB1077" s="46"/>
      <c r="BC1077" s="46" t="s">
        <v>93</v>
      </c>
      <c r="BD1077" s="46" t="s">
        <v>82</v>
      </c>
      <c r="BE1077" s="46"/>
      <c r="BF1077" s="46"/>
      <c r="BG1077" s="46"/>
      <c r="BH1077" s="46"/>
      <c r="BI1077" s="46"/>
      <c r="BJ1077" s="46"/>
      <c r="BK1077" s="58" t="s">
        <v>73</v>
      </c>
      <c r="BL1077" s="58" t="s">
        <v>87</v>
      </c>
      <c r="BM1077" s="48">
        <v>43</v>
      </c>
      <c r="BN1077" s="60" t="s">
        <v>246</v>
      </c>
      <c r="BO1077" s="36">
        <v>46</v>
      </c>
      <c r="BP1077" s="61"/>
      <c r="BQ1077" s="62"/>
      <c r="BR1077" s="62"/>
      <c r="BS1077" s="63"/>
      <c r="BT1077" s="58" t="s">
        <v>75</v>
      </c>
    </row>
    <row r="1078" spans="1:72" ht="25.5" customHeight="1">
      <c r="A1078" s="46">
        <v>15</v>
      </c>
      <c r="B1078" s="46">
        <v>341</v>
      </c>
      <c r="C1078" s="64" t="s">
        <v>1137</v>
      </c>
      <c r="D1078" s="48">
        <v>3</v>
      </c>
      <c r="E1078" s="49" t="str">
        <f t="shared" si="86"/>
        <v>1351MAGM0911</v>
      </c>
      <c r="F1078" s="50">
        <v>1351</v>
      </c>
      <c r="G1078" s="51" t="s">
        <v>1138</v>
      </c>
      <c r="H1078" s="52" t="s">
        <v>111</v>
      </c>
      <c r="I1078" s="53" t="s">
        <v>83</v>
      </c>
      <c r="J1078" s="53"/>
      <c r="K1078" s="53"/>
      <c r="L1078" s="46">
        <v>1</v>
      </c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>
        <v>1</v>
      </c>
      <c r="AA1078" s="46"/>
      <c r="AB1078" s="46"/>
      <c r="AC1078" s="46"/>
      <c r="AD1078" s="46"/>
      <c r="AE1078" s="53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54">
        <v>125</v>
      </c>
      <c r="AQ1078" s="55">
        <f>VLOOKUP(E1078,'[1]LopHocPhan'!C$2:F$1412,4,FALSE)</f>
        <v>122</v>
      </c>
      <c r="AR1078" s="56">
        <f t="shared" si="89"/>
        <v>3</v>
      </c>
      <c r="AS1078" s="55"/>
      <c r="AT1078" s="55"/>
      <c r="AU1078" s="55">
        <f t="shared" si="91"/>
        <v>122</v>
      </c>
      <c r="AV1078" s="57" t="s">
        <v>91</v>
      </c>
      <c r="AW1078" s="55">
        <v>1</v>
      </c>
      <c r="AX1078" s="55" t="s">
        <v>854</v>
      </c>
      <c r="AY1078" s="58"/>
      <c r="AZ1078" s="58" t="s">
        <v>1139</v>
      </c>
      <c r="BA1078" s="46"/>
      <c r="BB1078" s="46"/>
      <c r="BC1078" s="46"/>
      <c r="BD1078" s="46"/>
      <c r="BE1078" s="46"/>
      <c r="BF1078" s="46"/>
      <c r="BG1078" s="46"/>
      <c r="BH1078" s="46"/>
      <c r="BI1078" s="46" t="s">
        <v>115</v>
      </c>
      <c r="BJ1078" s="46" t="s">
        <v>118</v>
      </c>
      <c r="BK1078" s="58" t="s">
        <v>73</v>
      </c>
      <c r="BL1078" s="58" t="s">
        <v>74</v>
      </c>
      <c r="BM1078" s="48">
        <v>43</v>
      </c>
      <c r="BN1078" s="60"/>
      <c r="BO1078" s="36">
        <v>46</v>
      </c>
      <c r="BP1078" s="61"/>
      <c r="BQ1078" s="62"/>
      <c r="BR1078" s="62"/>
      <c r="BS1078" s="63"/>
      <c r="BT1078" s="58" t="s">
        <v>75</v>
      </c>
    </row>
    <row r="1079" spans="1:72" ht="25.5" customHeight="1">
      <c r="A1079" s="46">
        <v>16</v>
      </c>
      <c r="B1079" s="46">
        <v>361</v>
      </c>
      <c r="C1079" s="64" t="s">
        <v>1140</v>
      </c>
      <c r="D1079" s="48">
        <v>3</v>
      </c>
      <c r="E1079" s="49" t="str">
        <f t="shared" si="86"/>
        <v>1351MAGM0311</v>
      </c>
      <c r="F1079" s="50">
        <v>1351</v>
      </c>
      <c r="G1079" s="51" t="s">
        <v>1141</v>
      </c>
      <c r="H1079" s="52" t="s">
        <v>111</v>
      </c>
      <c r="I1079" s="53" t="s">
        <v>413</v>
      </c>
      <c r="J1079" s="53"/>
      <c r="K1079" s="53"/>
      <c r="L1079" s="46">
        <v>1</v>
      </c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>
        <v>1</v>
      </c>
      <c r="AB1079" s="46"/>
      <c r="AC1079" s="46"/>
      <c r="AD1079" s="46"/>
      <c r="AE1079" s="53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54">
        <v>110</v>
      </c>
      <c r="AQ1079" s="55">
        <f>VLOOKUP(E1079,'[1]LopHocPhan'!C$2:F$1412,4,FALSE)</f>
        <v>109</v>
      </c>
      <c r="AR1079" s="56">
        <f t="shared" si="89"/>
        <v>1</v>
      </c>
      <c r="AS1079" s="55"/>
      <c r="AT1079" s="55"/>
      <c r="AU1079" s="55">
        <f t="shared" si="91"/>
        <v>109</v>
      </c>
      <c r="AV1079" s="57" t="s">
        <v>173</v>
      </c>
      <c r="AW1079" s="55">
        <v>3</v>
      </c>
      <c r="AX1079" s="55" t="s">
        <v>351</v>
      </c>
      <c r="AY1079" s="58"/>
      <c r="AZ1079" s="72" t="s">
        <v>919</v>
      </c>
      <c r="BA1079" s="46"/>
      <c r="BB1079" s="46"/>
      <c r="BC1079" s="46" t="s">
        <v>119</v>
      </c>
      <c r="BD1079" s="46" t="s">
        <v>79</v>
      </c>
      <c r="BE1079" s="46"/>
      <c r="BF1079" s="46"/>
      <c r="BG1079" s="46"/>
      <c r="BH1079" s="46"/>
      <c r="BI1079" s="46"/>
      <c r="BJ1079" s="46"/>
      <c r="BK1079" s="58" t="s">
        <v>73</v>
      </c>
      <c r="BL1079" s="58" t="s">
        <v>87</v>
      </c>
      <c r="BM1079" s="48">
        <v>43</v>
      </c>
      <c r="BN1079" s="60"/>
      <c r="BO1079" s="36">
        <v>46</v>
      </c>
      <c r="BP1079" s="61"/>
      <c r="BQ1079" s="62"/>
      <c r="BR1079" s="62"/>
      <c r="BS1079" s="63"/>
      <c r="BT1079" s="58" t="s">
        <v>75</v>
      </c>
    </row>
    <row r="1080" spans="1:72" ht="25.5" customHeight="1">
      <c r="A1080" s="46">
        <v>17</v>
      </c>
      <c r="B1080" s="46">
        <v>362</v>
      </c>
      <c r="C1080" s="64" t="s">
        <v>1140</v>
      </c>
      <c r="D1080" s="48">
        <v>3</v>
      </c>
      <c r="E1080" s="49" t="str">
        <f t="shared" si="86"/>
        <v>1352MAGM0311</v>
      </c>
      <c r="F1080" s="50">
        <v>1352</v>
      </c>
      <c r="G1080" s="51" t="s">
        <v>1141</v>
      </c>
      <c r="H1080" s="52" t="s">
        <v>111</v>
      </c>
      <c r="I1080" s="53" t="s">
        <v>413</v>
      </c>
      <c r="J1080" s="53"/>
      <c r="K1080" s="53"/>
      <c r="L1080" s="46">
        <v>1</v>
      </c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>
        <v>1</v>
      </c>
      <c r="AB1080" s="46"/>
      <c r="AC1080" s="46"/>
      <c r="AD1080" s="46"/>
      <c r="AE1080" s="53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54">
        <v>60</v>
      </c>
      <c r="AQ1080" s="55">
        <f>VLOOKUP(E1080,'[1]LopHocPhan'!C$2:F$1412,4,FALSE)</f>
        <v>58</v>
      </c>
      <c r="AR1080" s="56">
        <f t="shared" si="89"/>
        <v>2</v>
      </c>
      <c r="AS1080" s="55"/>
      <c r="AT1080" s="55"/>
      <c r="AU1080" s="55">
        <f t="shared" si="91"/>
        <v>58</v>
      </c>
      <c r="AV1080" s="57" t="s">
        <v>175</v>
      </c>
      <c r="AW1080" s="55">
        <v>3</v>
      </c>
      <c r="AX1080" s="55" t="s">
        <v>135</v>
      </c>
      <c r="AY1080" s="58"/>
      <c r="AZ1080" s="58"/>
      <c r="BA1080" s="46"/>
      <c r="BB1080" s="46"/>
      <c r="BC1080" s="46" t="s">
        <v>119</v>
      </c>
      <c r="BD1080" s="46" t="s">
        <v>72</v>
      </c>
      <c r="BE1080" s="46"/>
      <c r="BF1080" s="46"/>
      <c r="BG1080" s="46"/>
      <c r="BH1080" s="46"/>
      <c r="BI1080" s="46"/>
      <c r="BJ1080" s="46"/>
      <c r="BK1080" s="58" t="s">
        <v>73</v>
      </c>
      <c r="BL1080" s="58" t="s">
        <v>87</v>
      </c>
      <c r="BM1080" s="48">
        <v>43</v>
      </c>
      <c r="BN1080" s="60" t="s">
        <v>228</v>
      </c>
      <c r="BO1080" s="36">
        <v>46</v>
      </c>
      <c r="BP1080" s="61"/>
      <c r="BQ1080" s="62"/>
      <c r="BR1080" s="62"/>
      <c r="BS1080" s="63"/>
      <c r="BT1080" s="58" t="s">
        <v>75</v>
      </c>
    </row>
    <row r="1081" spans="1:72" ht="25.5" customHeight="1">
      <c r="A1081" s="46">
        <v>18</v>
      </c>
      <c r="B1081" s="46">
        <v>409</v>
      </c>
      <c r="C1081" s="68" t="s">
        <v>1142</v>
      </c>
      <c r="D1081" s="49">
        <v>3</v>
      </c>
      <c r="E1081" s="49" t="str">
        <f t="shared" si="86"/>
        <v>1354BMKT0511</v>
      </c>
      <c r="F1081" s="76">
        <v>1354</v>
      </c>
      <c r="G1081" s="51" t="s">
        <v>1126</v>
      </c>
      <c r="H1081" s="77" t="s">
        <v>111</v>
      </c>
      <c r="I1081" s="69" t="s">
        <v>311</v>
      </c>
      <c r="J1081" s="53"/>
      <c r="K1081" s="53"/>
      <c r="L1081" s="46"/>
      <c r="M1081" s="69">
        <v>1</v>
      </c>
      <c r="N1081" s="46"/>
      <c r="O1081" s="46"/>
      <c r="P1081" s="69">
        <v>1</v>
      </c>
      <c r="Q1081" s="69"/>
      <c r="R1081" s="69">
        <v>1</v>
      </c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78">
        <v>120</v>
      </c>
      <c r="AQ1081" s="55">
        <f>VLOOKUP(E1081,'[1]LopHocPhan'!C$2:F$1412,4,FALSE)</f>
        <v>117</v>
      </c>
      <c r="AR1081" s="56">
        <f t="shared" si="89"/>
        <v>3</v>
      </c>
      <c r="AS1081" s="55"/>
      <c r="AT1081" s="55"/>
      <c r="AU1081" s="55">
        <f t="shared" si="91"/>
        <v>117</v>
      </c>
      <c r="AV1081" s="71" t="s">
        <v>163</v>
      </c>
      <c r="AW1081" s="55">
        <v>3</v>
      </c>
      <c r="AX1081" s="55" t="s">
        <v>858</v>
      </c>
      <c r="AY1081" s="72"/>
      <c r="AZ1081" s="72" t="s">
        <v>1143</v>
      </c>
      <c r="BA1081" s="69"/>
      <c r="BB1081" s="77"/>
      <c r="BC1081" s="69"/>
      <c r="BD1081" s="70"/>
      <c r="BE1081" s="70" t="s">
        <v>119</v>
      </c>
      <c r="BF1081" s="70" t="s">
        <v>250</v>
      </c>
      <c r="BG1081" s="70"/>
      <c r="BH1081" s="70"/>
      <c r="BI1081" s="70"/>
      <c r="BJ1081" s="70"/>
      <c r="BK1081" s="72" t="s">
        <v>73</v>
      </c>
      <c r="BL1081" s="72" t="s">
        <v>74</v>
      </c>
      <c r="BM1081" s="49">
        <v>43</v>
      </c>
      <c r="BN1081" s="60"/>
      <c r="BO1081" s="36">
        <v>47</v>
      </c>
      <c r="BP1081" s="61"/>
      <c r="BQ1081" s="62"/>
      <c r="BR1081" s="62"/>
      <c r="BS1081" s="63"/>
      <c r="BT1081" s="72" t="s">
        <v>105</v>
      </c>
    </row>
    <row r="1082" spans="1:72" ht="25.5" customHeight="1">
      <c r="A1082" s="46">
        <v>19</v>
      </c>
      <c r="B1082" s="46">
        <v>410</v>
      </c>
      <c r="C1082" s="68" t="s">
        <v>1142</v>
      </c>
      <c r="D1082" s="49">
        <v>3</v>
      </c>
      <c r="E1082" s="49" t="str">
        <f t="shared" si="86"/>
        <v>1355BMKT0511</v>
      </c>
      <c r="F1082" s="76">
        <v>1355</v>
      </c>
      <c r="G1082" s="51" t="s">
        <v>1126</v>
      </c>
      <c r="H1082" s="77" t="s">
        <v>111</v>
      </c>
      <c r="I1082" s="69" t="s">
        <v>311</v>
      </c>
      <c r="J1082" s="53"/>
      <c r="K1082" s="53"/>
      <c r="L1082" s="46"/>
      <c r="M1082" s="69">
        <v>1</v>
      </c>
      <c r="N1082" s="46"/>
      <c r="O1082" s="46"/>
      <c r="P1082" s="69">
        <v>1</v>
      </c>
      <c r="Q1082" s="69"/>
      <c r="R1082" s="69">
        <v>1</v>
      </c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78">
        <v>120</v>
      </c>
      <c r="AQ1082" s="55">
        <f>VLOOKUP(E1082,'[1]LopHocPhan'!C$2:F$1412,4,FALSE)</f>
        <v>120</v>
      </c>
      <c r="AR1082" s="56">
        <f t="shared" si="89"/>
        <v>0</v>
      </c>
      <c r="AS1082" s="55"/>
      <c r="AT1082" s="55"/>
      <c r="AU1082" s="55">
        <f t="shared" si="91"/>
        <v>120</v>
      </c>
      <c r="AV1082" s="71" t="s">
        <v>163</v>
      </c>
      <c r="AW1082" s="55">
        <v>1</v>
      </c>
      <c r="AX1082" s="55" t="s">
        <v>523</v>
      </c>
      <c r="AY1082" s="72"/>
      <c r="AZ1082" s="72" t="s">
        <v>857</v>
      </c>
      <c r="BA1082" s="69"/>
      <c r="BB1082" s="77"/>
      <c r="BC1082" s="69"/>
      <c r="BD1082" s="70"/>
      <c r="BE1082" s="70" t="s">
        <v>115</v>
      </c>
      <c r="BF1082" s="70" t="s">
        <v>118</v>
      </c>
      <c r="BG1082" s="70"/>
      <c r="BH1082" s="70"/>
      <c r="BI1082" s="70"/>
      <c r="BJ1082" s="70"/>
      <c r="BK1082" s="72" t="s">
        <v>73</v>
      </c>
      <c r="BL1082" s="72" t="s">
        <v>74</v>
      </c>
      <c r="BM1082" s="49">
        <v>43</v>
      </c>
      <c r="BN1082" s="60"/>
      <c r="BO1082" s="36">
        <v>47</v>
      </c>
      <c r="BP1082" s="61"/>
      <c r="BQ1082" s="62"/>
      <c r="BR1082" s="62"/>
      <c r="BS1082" s="63"/>
      <c r="BT1082" s="72" t="s">
        <v>105</v>
      </c>
    </row>
    <row r="1083" spans="1:72" ht="25.5" customHeight="1">
      <c r="A1083" s="46">
        <v>20</v>
      </c>
      <c r="B1083" s="46">
        <v>411</v>
      </c>
      <c r="C1083" s="68" t="s">
        <v>1142</v>
      </c>
      <c r="D1083" s="49">
        <v>3</v>
      </c>
      <c r="E1083" s="49" t="str">
        <f t="shared" si="86"/>
        <v>1356BMKT0511</v>
      </c>
      <c r="F1083" s="76">
        <v>1356</v>
      </c>
      <c r="G1083" s="51" t="s">
        <v>1126</v>
      </c>
      <c r="H1083" s="77" t="s">
        <v>111</v>
      </c>
      <c r="I1083" s="69" t="s">
        <v>311</v>
      </c>
      <c r="J1083" s="53"/>
      <c r="K1083" s="53"/>
      <c r="L1083" s="46"/>
      <c r="M1083" s="69">
        <v>1</v>
      </c>
      <c r="N1083" s="46"/>
      <c r="O1083" s="46"/>
      <c r="P1083" s="69">
        <v>1</v>
      </c>
      <c r="Q1083" s="69"/>
      <c r="R1083" s="69">
        <v>1</v>
      </c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78">
        <v>60</v>
      </c>
      <c r="AQ1083" s="55">
        <f>VLOOKUP(E1083,'[1]LopHocPhan'!C$2:F$1412,4,FALSE)</f>
        <v>54</v>
      </c>
      <c r="AR1083" s="56">
        <f t="shared" si="89"/>
        <v>6</v>
      </c>
      <c r="AS1083" s="55"/>
      <c r="AT1083" s="55"/>
      <c r="AU1083" s="55">
        <f t="shared" si="91"/>
        <v>54</v>
      </c>
      <c r="AV1083" s="71" t="s">
        <v>163</v>
      </c>
      <c r="AW1083" s="55">
        <v>1</v>
      </c>
      <c r="AX1083" s="55" t="s">
        <v>130</v>
      </c>
      <c r="AY1083" s="72"/>
      <c r="AZ1083" s="72"/>
      <c r="BA1083" s="69"/>
      <c r="BB1083" s="77"/>
      <c r="BC1083" s="69"/>
      <c r="BD1083" s="70"/>
      <c r="BE1083" s="70" t="s">
        <v>115</v>
      </c>
      <c r="BF1083" s="70" t="s">
        <v>174</v>
      </c>
      <c r="BG1083" s="70"/>
      <c r="BH1083" s="70"/>
      <c r="BI1083" s="70"/>
      <c r="BJ1083" s="70"/>
      <c r="BK1083" s="72" t="s">
        <v>73</v>
      </c>
      <c r="BL1083" s="72" t="s">
        <v>74</v>
      </c>
      <c r="BM1083" s="49">
        <v>43</v>
      </c>
      <c r="BN1083" s="60" t="s">
        <v>314</v>
      </c>
      <c r="BO1083" s="36">
        <v>47</v>
      </c>
      <c r="BP1083" s="61"/>
      <c r="BQ1083" s="62"/>
      <c r="BR1083" s="62"/>
      <c r="BS1083" s="63"/>
      <c r="BT1083" s="72" t="s">
        <v>105</v>
      </c>
    </row>
    <row r="1084" spans="1:72" ht="25.5" customHeight="1">
      <c r="A1084" s="46">
        <v>21</v>
      </c>
      <c r="B1084" s="46">
        <v>613</v>
      </c>
      <c r="C1084" s="68" t="s">
        <v>1144</v>
      </c>
      <c r="D1084" s="49">
        <v>2</v>
      </c>
      <c r="E1084" s="49" t="str">
        <f t="shared" si="86"/>
        <v>1351BMKT0311</v>
      </c>
      <c r="F1084" s="76">
        <v>1351</v>
      </c>
      <c r="G1084" s="70" t="s">
        <v>1145</v>
      </c>
      <c r="H1084" s="49" t="s">
        <v>66</v>
      </c>
      <c r="I1084" s="69" t="s">
        <v>399</v>
      </c>
      <c r="J1084" s="53"/>
      <c r="K1084" s="53"/>
      <c r="L1084" s="46"/>
      <c r="M1084" s="69">
        <v>1</v>
      </c>
      <c r="N1084" s="46"/>
      <c r="O1084" s="46"/>
      <c r="P1084" s="70"/>
      <c r="Q1084" s="70"/>
      <c r="R1084" s="70"/>
      <c r="S1084" s="70"/>
      <c r="T1084" s="70"/>
      <c r="U1084" s="70">
        <v>1</v>
      </c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69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>
        <v>125</v>
      </c>
      <c r="AQ1084" s="55">
        <f>VLOOKUP(E1084,'[1]LopHocPhan'!C$2:F$1412,4,FALSE)</f>
        <v>125</v>
      </c>
      <c r="AR1084" s="56">
        <f t="shared" si="89"/>
        <v>0</v>
      </c>
      <c r="AS1084" s="55" t="s">
        <v>610</v>
      </c>
      <c r="AT1084" s="55"/>
      <c r="AU1084" s="55">
        <v>120</v>
      </c>
      <c r="AV1084" s="71" t="s">
        <v>175</v>
      </c>
      <c r="AW1084" s="55">
        <v>2</v>
      </c>
      <c r="AX1084" s="55" t="s">
        <v>791</v>
      </c>
      <c r="AY1084" s="58" t="s">
        <v>172</v>
      </c>
      <c r="AZ1084" s="72" t="s">
        <v>856</v>
      </c>
      <c r="BA1084" s="70"/>
      <c r="BB1084" s="70"/>
      <c r="BC1084" s="70" t="s">
        <v>71</v>
      </c>
      <c r="BD1084" s="70" t="s">
        <v>99</v>
      </c>
      <c r="BE1084" s="70"/>
      <c r="BF1084" s="70"/>
      <c r="BG1084" s="70"/>
      <c r="BH1084" s="70"/>
      <c r="BI1084" s="70"/>
      <c r="BJ1084" s="70"/>
      <c r="BK1084" s="72" t="s">
        <v>73</v>
      </c>
      <c r="BL1084" s="58" t="s">
        <v>87</v>
      </c>
      <c r="BM1084" s="49">
        <v>43</v>
      </c>
      <c r="BN1084" s="60"/>
      <c r="BO1084" s="36">
        <v>47</v>
      </c>
      <c r="BP1084" s="61"/>
      <c r="BQ1084" s="62"/>
      <c r="BR1084" s="62"/>
      <c r="BS1084" s="74"/>
      <c r="BT1084" s="72" t="s">
        <v>105</v>
      </c>
    </row>
    <row r="1085" spans="1:72" ht="25.5" customHeight="1">
      <c r="A1085" s="46">
        <v>22</v>
      </c>
      <c r="B1085" s="46">
        <v>614</v>
      </c>
      <c r="C1085" s="68" t="s">
        <v>1144</v>
      </c>
      <c r="D1085" s="49">
        <v>2</v>
      </c>
      <c r="E1085" s="49" t="str">
        <f t="shared" si="86"/>
        <v>1352BMKT0311</v>
      </c>
      <c r="F1085" s="76">
        <v>1352</v>
      </c>
      <c r="G1085" s="70" t="s">
        <v>1145</v>
      </c>
      <c r="H1085" s="49" t="s">
        <v>66</v>
      </c>
      <c r="I1085" s="69" t="s">
        <v>399</v>
      </c>
      <c r="J1085" s="53"/>
      <c r="K1085" s="53"/>
      <c r="L1085" s="46"/>
      <c r="M1085" s="69">
        <v>1</v>
      </c>
      <c r="N1085" s="46"/>
      <c r="O1085" s="46"/>
      <c r="P1085" s="70"/>
      <c r="Q1085" s="70"/>
      <c r="R1085" s="70"/>
      <c r="S1085" s="70"/>
      <c r="T1085" s="70"/>
      <c r="U1085" s="70">
        <v>1</v>
      </c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69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>
        <v>125</v>
      </c>
      <c r="AQ1085" s="55">
        <f>VLOOKUP(E1085,'[1]LopHocPhan'!C$2:F$1412,4,FALSE)</f>
        <v>125</v>
      </c>
      <c r="AR1085" s="56">
        <f t="shared" si="89"/>
        <v>0</v>
      </c>
      <c r="AS1085" s="55" t="s">
        <v>611</v>
      </c>
      <c r="AT1085" s="55"/>
      <c r="AU1085" s="55">
        <v>130</v>
      </c>
      <c r="AV1085" s="71" t="s">
        <v>175</v>
      </c>
      <c r="AW1085" s="55">
        <v>2</v>
      </c>
      <c r="AX1085" s="55" t="s">
        <v>836</v>
      </c>
      <c r="AY1085" s="58" t="s">
        <v>172</v>
      </c>
      <c r="AZ1085" s="72" t="s">
        <v>1146</v>
      </c>
      <c r="BA1085" s="70"/>
      <c r="BB1085" s="70"/>
      <c r="BC1085" s="70" t="s">
        <v>71</v>
      </c>
      <c r="BD1085" s="70" t="s">
        <v>208</v>
      </c>
      <c r="BE1085" s="70"/>
      <c r="BF1085" s="70"/>
      <c r="BG1085" s="70"/>
      <c r="BH1085" s="70"/>
      <c r="BI1085" s="70"/>
      <c r="BJ1085" s="70"/>
      <c r="BK1085" s="72" t="s">
        <v>73</v>
      </c>
      <c r="BL1085" s="58" t="s">
        <v>87</v>
      </c>
      <c r="BM1085" s="49">
        <v>43</v>
      </c>
      <c r="BN1085" s="60"/>
      <c r="BO1085" s="36">
        <v>47</v>
      </c>
      <c r="BP1085" s="61"/>
      <c r="BQ1085" s="62"/>
      <c r="BR1085" s="62"/>
      <c r="BS1085" s="74"/>
      <c r="BT1085" s="72" t="s">
        <v>105</v>
      </c>
    </row>
    <row r="1086" spans="1:72" ht="25.5" customHeight="1">
      <c r="A1086" s="46">
        <v>23</v>
      </c>
      <c r="B1086" s="46">
        <v>638</v>
      </c>
      <c r="C1086" s="68" t="s">
        <v>1144</v>
      </c>
      <c r="D1086" s="49">
        <v>2</v>
      </c>
      <c r="E1086" s="49" t="str">
        <f t="shared" si="86"/>
        <v>1353BMKT0311</v>
      </c>
      <c r="F1086" s="76">
        <v>1353</v>
      </c>
      <c r="G1086" s="70" t="s">
        <v>1145</v>
      </c>
      <c r="H1086" s="49" t="s">
        <v>66</v>
      </c>
      <c r="I1086" s="70" t="s">
        <v>101</v>
      </c>
      <c r="J1086" s="53"/>
      <c r="K1086" s="53"/>
      <c r="L1086" s="46"/>
      <c r="M1086" s="69">
        <v>1</v>
      </c>
      <c r="N1086" s="46"/>
      <c r="O1086" s="46"/>
      <c r="P1086" s="70"/>
      <c r="Q1086" s="70"/>
      <c r="R1086" s="70"/>
      <c r="S1086" s="70"/>
      <c r="T1086" s="70"/>
      <c r="U1086" s="70"/>
      <c r="V1086" s="70">
        <v>1</v>
      </c>
      <c r="W1086" s="70"/>
      <c r="X1086" s="70"/>
      <c r="Y1086" s="70"/>
      <c r="Z1086" s="70"/>
      <c r="AA1086" s="70"/>
      <c r="AB1086" s="70"/>
      <c r="AC1086" s="70"/>
      <c r="AD1086" s="70"/>
      <c r="AE1086" s="69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>
        <v>120</v>
      </c>
      <c r="AQ1086" s="55">
        <f>VLOOKUP(E1086,'[1]LopHocPhan'!C$2:F$1412,4,FALSE)</f>
        <v>116</v>
      </c>
      <c r="AR1086" s="56">
        <f t="shared" si="89"/>
        <v>4</v>
      </c>
      <c r="AS1086" s="55"/>
      <c r="AT1086" s="55"/>
      <c r="AU1086" s="55">
        <f aca="true" t="shared" si="92" ref="AU1086:AU1093">AQ1086</f>
        <v>116</v>
      </c>
      <c r="AV1086" s="71" t="s">
        <v>183</v>
      </c>
      <c r="AW1086" s="55">
        <v>4</v>
      </c>
      <c r="AX1086" s="55" t="s">
        <v>351</v>
      </c>
      <c r="AY1086" s="72"/>
      <c r="AZ1086" s="58" t="s">
        <v>1147</v>
      </c>
      <c r="BA1086" s="70" t="s">
        <v>93</v>
      </c>
      <c r="BB1086" s="70" t="s">
        <v>204</v>
      </c>
      <c r="BC1086" s="70"/>
      <c r="BD1086" s="70"/>
      <c r="BE1086" s="70"/>
      <c r="BF1086" s="70"/>
      <c r="BG1086" s="70"/>
      <c r="BH1086" s="70"/>
      <c r="BI1086" s="70"/>
      <c r="BJ1086" s="70"/>
      <c r="BK1086" s="72" t="s">
        <v>73</v>
      </c>
      <c r="BL1086" s="72" t="s">
        <v>87</v>
      </c>
      <c r="BM1086" s="49">
        <v>43</v>
      </c>
      <c r="BN1086" s="60"/>
      <c r="BO1086" s="36">
        <v>47</v>
      </c>
      <c r="BP1086" s="61"/>
      <c r="BQ1086" s="62"/>
      <c r="BR1086" s="62"/>
      <c r="BS1086" s="74"/>
      <c r="BT1086" s="72" t="s">
        <v>105</v>
      </c>
    </row>
    <row r="1087" spans="1:72" ht="25.5" customHeight="1">
      <c r="A1087" s="46">
        <v>24</v>
      </c>
      <c r="B1087" s="46">
        <v>639</v>
      </c>
      <c r="C1087" s="68" t="s">
        <v>1144</v>
      </c>
      <c r="D1087" s="49">
        <v>2</v>
      </c>
      <c r="E1087" s="49" t="str">
        <f t="shared" si="86"/>
        <v>1354BMKT0311</v>
      </c>
      <c r="F1087" s="76">
        <v>1354</v>
      </c>
      <c r="G1087" s="70" t="s">
        <v>1145</v>
      </c>
      <c r="H1087" s="49" t="s">
        <v>66</v>
      </c>
      <c r="I1087" s="70" t="s">
        <v>101</v>
      </c>
      <c r="J1087" s="53"/>
      <c r="K1087" s="53"/>
      <c r="L1087" s="46"/>
      <c r="M1087" s="69">
        <v>1</v>
      </c>
      <c r="N1087" s="46"/>
      <c r="O1087" s="46"/>
      <c r="P1087" s="70"/>
      <c r="Q1087" s="70"/>
      <c r="R1087" s="70"/>
      <c r="S1087" s="70"/>
      <c r="T1087" s="70"/>
      <c r="U1087" s="70"/>
      <c r="V1087" s="70">
        <v>1</v>
      </c>
      <c r="W1087" s="70"/>
      <c r="X1087" s="70"/>
      <c r="Y1087" s="70"/>
      <c r="Z1087" s="70"/>
      <c r="AA1087" s="70"/>
      <c r="AB1087" s="70"/>
      <c r="AC1087" s="70"/>
      <c r="AD1087" s="70"/>
      <c r="AE1087" s="69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>
        <v>120</v>
      </c>
      <c r="AQ1087" s="55">
        <f>VLOOKUP(E1087,'[1]LopHocPhan'!C$2:F$1412,4,FALSE)</f>
        <v>115</v>
      </c>
      <c r="AR1087" s="56">
        <f t="shared" si="89"/>
        <v>5</v>
      </c>
      <c r="AS1087" s="55"/>
      <c r="AT1087" s="55"/>
      <c r="AU1087" s="55">
        <f t="shared" si="92"/>
        <v>115</v>
      </c>
      <c r="AV1087" s="71" t="s">
        <v>183</v>
      </c>
      <c r="AW1087" s="55">
        <v>4</v>
      </c>
      <c r="AX1087" s="55" t="s">
        <v>854</v>
      </c>
      <c r="AY1087" s="72"/>
      <c r="AZ1087" s="72" t="s">
        <v>1148</v>
      </c>
      <c r="BA1087" s="70" t="s">
        <v>93</v>
      </c>
      <c r="BB1087" s="70" t="s">
        <v>116</v>
      </c>
      <c r="BC1087" s="70"/>
      <c r="BD1087" s="70"/>
      <c r="BE1087" s="70"/>
      <c r="BF1087" s="70"/>
      <c r="BG1087" s="70"/>
      <c r="BH1087" s="70"/>
      <c r="BI1087" s="70"/>
      <c r="BJ1087" s="70"/>
      <c r="BK1087" s="72" t="s">
        <v>73</v>
      </c>
      <c r="BL1087" s="72" t="s">
        <v>87</v>
      </c>
      <c r="BM1087" s="49">
        <v>43</v>
      </c>
      <c r="BN1087" s="60"/>
      <c r="BO1087" s="36">
        <v>47</v>
      </c>
      <c r="BP1087" s="61"/>
      <c r="BQ1087" s="62"/>
      <c r="BR1087" s="62"/>
      <c r="BS1087" s="74"/>
      <c r="BT1087" s="72" t="s">
        <v>105</v>
      </c>
    </row>
    <row r="1088" spans="1:74" ht="25.5" customHeight="1">
      <c r="A1088" s="46">
        <v>25</v>
      </c>
      <c r="B1088" s="46">
        <v>1253</v>
      </c>
      <c r="C1088" s="68" t="s">
        <v>1149</v>
      </c>
      <c r="D1088" s="49">
        <v>3</v>
      </c>
      <c r="E1088" s="49" t="str">
        <f t="shared" si="86"/>
        <v>1351BMKT2612</v>
      </c>
      <c r="F1088" s="84">
        <v>1351</v>
      </c>
      <c r="G1088" s="85" t="s">
        <v>1150</v>
      </c>
      <c r="H1088" s="77" t="s">
        <v>111</v>
      </c>
      <c r="I1088" s="70" t="s">
        <v>401</v>
      </c>
      <c r="J1088" s="53"/>
      <c r="K1088" s="53"/>
      <c r="L1088" s="46"/>
      <c r="M1088" s="69"/>
      <c r="N1088" s="46"/>
      <c r="O1088" s="46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69"/>
      <c r="AF1088" s="70"/>
      <c r="AG1088" s="70"/>
      <c r="AH1088" s="70"/>
      <c r="AI1088" s="70"/>
      <c r="AJ1088" s="70"/>
      <c r="AK1088" s="70"/>
      <c r="AL1088" s="70"/>
      <c r="AM1088" s="70">
        <v>1</v>
      </c>
      <c r="AN1088" s="70"/>
      <c r="AO1088" s="70"/>
      <c r="AP1088" s="78">
        <v>110</v>
      </c>
      <c r="AQ1088" s="55">
        <f>VLOOKUP(E1088,'[1]LopHocPhan'!C$2:F$1412,4,FALSE)</f>
        <v>80</v>
      </c>
      <c r="AR1088" s="56">
        <f t="shared" si="89"/>
        <v>30</v>
      </c>
      <c r="AS1088" s="55" t="s">
        <v>1151</v>
      </c>
      <c r="AT1088" s="55"/>
      <c r="AU1088" s="55">
        <f t="shared" si="92"/>
        <v>80</v>
      </c>
      <c r="AV1088" s="57" t="s">
        <v>80</v>
      </c>
      <c r="AW1088" s="55">
        <v>1</v>
      </c>
      <c r="AX1088" s="55" t="s">
        <v>158</v>
      </c>
      <c r="AY1088" s="58"/>
      <c r="AZ1088" s="72"/>
      <c r="BA1088" s="80"/>
      <c r="BB1088" s="70"/>
      <c r="BC1088" s="70"/>
      <c r="BD1088" s="70"/>
      <c r="BE1088" s="70"/>
      <c r="BF1088" s="70"/>
      <c r="BG1088" s="129" t="s">
        <v>115</v>
      </c>
      <c r="BH1088" s="129" t="s">
        <v>82</v>
      </c>
      <c r="BI1088" s="70"/>
      <c r="BJ1088" s="70"/>
      <c r="BK1088" s="72" t="s">
        <v>73</v>
      </c>
      <c r="BL1088" s="58" t="s">
        <v>87</v>
      </c>
      <c r="BM1088" s="49">
        <v>43</v>
      </c>
      <c r="BN1088" s="60" t="s">
        <v>1134</v>
      </c>
      <c r="BO1088" s="61">
        <v>16</v>
      </c>
      <c r="BP1088" s="61"/>
      <c r="BQ1088" s="79"/>
      <c r="BR1088" s="62"/>
      <c r="BS1088" s="74"/>
      <c r="BT1088" s="72" t="s">
        <v>75</v>
      </c>
      <c r="BV1088" s="38"/>
    </row>
    <row r="1089" spans="1:74" ht="25.5" customHeight="1">
      <c r="A1089" s="46">
        <v>1</v>
      </c>
      <c r="B1089" s="46">
        <v>608</v>
      </c>
      <c r="C1089" s="68" t="s">
        <v>1152</v>
      </c>
      <c r="D1089" s="49">
        <v>3</v>
      </c>
      <c r="E1089" s="49" t="str">
        <f t="shared" si="86"/>
        <v>1351BMKT3911</v>
      </c>
      <c r="F1089" s="76">
        <v>1351</v>
      </c>
      <c r="G1089" s="70" t="s">
        <v>1153</v>
      </c>
      <c r="H1089" s="49" t="s">
        <v>111</v>
      </c>
      <c r="I1089" s="70" t="s">
        <v>399</v>
      </c>
      <c r="J1089" s="53"/>
      <c r="K1089" s="53"/>
      <c r="L1089" s="46"/>
      <c r="M1089" s="69">
        <v>1</v>
      </c>
      <c r="N1089" s="46"/>
      <c r="O1089" s="46"/>
      <c r="P1089" s="70"/>
      <c r="Q1089" s="70"/>
      <c r="R1089" s="70"/>
      <c r="S1089" s="70"/>
      <c r="T1089" s="70"/>
      <c r="U1089" s="70">
        <v>1</v>
      </c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69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>
        <v>55</v>
      </c>
      <c r="AQ1089" s="55">
        <f>VLOOKUP(E1089,'[1]LopHocPhan'!C$2:F$1412,4,FALSE)</f>
        <v>55</v>
      </c>
      <c r="AR1089" s="56">
        <f t="shared" si="89"/>
        <v>0</v>
      </c>
      <c r="AS1089" s="55"/>
      <c r="AT1089" s="55"/>
      <c r="AU1089" s="55">
        <f t="shared" si="92"/>
        <v>55</v>
      </c>
      <c r="AV1089" s="71" t="s">
        <v>157</v>
      </c>
      <c r="AW1089" s="55">
        <v>3</v>
      </c>
      <c r="AX1089" s="55" t="s">
        <v>318</v>
      </c>
      <c r="AY1089" s="58" t="s">
        <v>172</v>
      </c>
      <c r="AZ1089" s="72"/>
      <c r="BA1089" s="70" t="s">
        <v>119</v>
      </c>
      <c r="BB1089" s="70" t="s">
        <v>201</v>
      </c>
      <c r="BC1089" s="70"/>
      <c r="BD1089" s="70"/>
      <c r="BE1089" s="70"/>
      <c r="BF1089" s="70"/>
      <c r="BG1089" s="70"/>
      <c r="BH1089" s="70"/>
      <c r="BI1089" s="70"/>
      <c r="BJ1089" s="70"/>
      <c r="BK1089" s="72" t="s">
        <v>73</v>
      </c>
      <c r="BL1089" s="72" t="s">
        <v>87</v>
      </c>
      <c r="BM1089" s="49">
        <v>44</v>
      </c>
      <c r="BN1089" s="60"/>
      <c r="BO1089" s="36">
        <v>47</v>
      </c>
      <c r="BP1089" s="61"/>
      <c r="BQ1089" s="62"/>
      <c r="BR1089" s="62"/>
      <c r="BS1089" s="74"/>
      <c r="BT1089" s="72" t="s">
        <v>105</v>
      </c>
      <c r="BV1089" s="38"/>
    </row>
    <row r="1090" spans="1:72" ht="25.5" customHeight="1">
      <c r="A1090" s="46">
        <v>2</v>
      </c>
      <c r="B1090" s="46">
        <v>609</v>
      </c>
      <c r="C1090" s="68" t="s">
        <v>1152</v>
      </c>
      <c r="D1090" s="49">
        <v>3</v>
      </c>
      <c r="E1090" s="49" t="str">
        <f t="shared" si="86"/>
        <v>1352BMKT3911</v>
      </c>
      <c r="F1090" s="76">
        <v>1352</v>
      </c>
      <c r="G1090" s="70" t="s">
        <v>1153</v>
      </c>
      <c r="H1090" s="49" t="s">
        <v>111</v>
      </c>
      <c r="I1090" s="70" t="s">
        <v>399</v>
      </c>
      <c r="J1090" s="53"/>
      <c r="K1090" s="53"/>
      <c r="L1090" s="46"/>
      <c r="M1090" s="69">
        <v>1</v>
      </c>
      <c r="N1090" s="46"/>
      <c r="O1090" s="46"/>
      <c r="P1090" s="70"/>
      <c r="Q1090" s="70"/>
      <c r="R1090" s="70"/>
      <c r="S1090" s="70"/>
      <c r="T1090" s="70"/>
      <c r="U1090" s="70">
        <v>1</v>
      </c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69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>
        <v>55</v>
      </c>
      <c r="AQ1090" s="55">
        <f>VLOOKUP(E1090,'[1]LopHocPhan'!C$2:F$1412,4,FALSE)</f>
        <v>55</v>
      </c>
      <c r="AR1090" s="56">
        <f t="shared" si="89"/>
        <v>0</v>
      </c>
      <c r="AS1090" s="55"/>
      <c r="AT1090" s="55"/>
      <c r="AU1090" s="55">
        <f t="shared" si="92"/>
        <v>55</v>
      </c>
      <c r="AV1090" s="71" t="s">
        <v>157</v>
      </c>
      <c r="AW1090" s="55">
        <v>3</v>
      </c>
      <c r="AX1090" s="55" t="s">
        <v>131</v>
      </c>
      <c r="AY1090" s="58" t="s">
        <v>172</v>
      </c>
      <c r="AZ1090" s="72"/>
      <c r="BA1090" s="70" t="s">
        <v>119</v>
      </c>
      <c r="BB1090" s="70" t="s">
        <v>483</v>
      </c>
      <c r="BC1090" s="70"/>
      <c r="BD1090" s="70"/>
      <c r="BE1090" s="70"/>
      <c r="BF1090" s="70"/>
      <c r="BG1090" s="70"/>
      <c r="BH1090" s="70"/>
      <c r="BI1090" s="70"/>
      <c r="BJ1090" s="70"/>
      <c r="BK1090" s="72" t="s">
        <v>73</v>
      </c>
      <c r="BL1090" s="72" t="s">
        <v>87</v>
      </c>
      <c r="BM1090" s="49">
        <v>44</v>
      </c>
      <c r="BN1090" s="60"/>
      <c r="BO1090" s="36">
        <v>47</v>
      </c>
      <c r="BP1090" s="61"/>
      <c r="BQ1090" s="62"/>
      <c r="BR1090" s="62"/>
      <c r="BS1090" s="74"/>
      <c r="BT1090" s="72" t="s">
        <v>105</v>
      </c>
    </row>
    <row r="1091" spans="1:72" ht="25.5" customHeight="1">
      <c r="A1091" s="46">
        <v>3</v>
      </c>
      <c r="B1091" s="46">
        <v>610</v>
      </c>
      <c r="C1091" s="68" t="s">
        <v>1152</v>
      </c>
      <c r="D1091" s="49">
        <v>3</v>
      </c>
      <c r="E1091" s="49" t="str">
        <f t="shared" si="86"/>
        <v>1353BMKT3911</v>
      </c>
      <c r="F1091" s="76">
        <v>1353</v>
      </c>
      <c r="G1091" s="70" t="s">
        <v>1153</v>
      </c>
      <c r="H1091" s="49" t="s">
        <v>111</v>
      </c>
      <c r="I1091" s="70" t="s">
        <v>399</v>
      </c>
      <c r="J1091" s="53"/>
      <c r="K1091" s="53"/>
      <c r="L1091" s="46"/>
      <c r="M1091" s="69">
        <v>1</v>
      </c>
      <c r="N1091" s="46"/>
      <c r="O1091" s="46"/>
      <c r="P1091" s="70"/>
      <c r="Q1091" s="70"/>
      <c r="R1091" s="70"/>
      <c r="S1091" s="70"/>
      <c r="T1091" s="70"/>
      <c r="U1091" s="70">
        <v>1</v>
      </c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69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>
        <v>55</v>
      </c>
      <c r="AQ1091" s="55">
        <f>VLOOKUP(E1091,'[1]LopHocPhan'!C$2:F$1412,4,FALSE)</f>
        <v>55</v>
      </c>
      <c r="AR1091" s="56">
        <f t="shared" si="89"/>
        <v>0</v>
      </c>
      <c r="AS1091" s="55"/>
      <c r="AT1091" s="55"/>
      <c r="AU1091" s="55">
        <f t="shared" si="92"/>
        <v>55</v>
      </c>
      <c r="AV1091" s="71" t="s">
        <v>166</v>
      </c>
      <c r="AW1091" s="55">
        <v>1</v>
      </c>
      <c r="AX1091" s="55" t="s">
        <v>116</v>
      </c>
      <c r="AY1091" s="58" t="s">
        <v>172</v>
      </c>
      <c r="AZ1091" s="72"/>
      <c r="BA1091" s="70"/>
      <c r="BB1091" s="70"/>
      <c r="BC1091" s="70"/>
      <c r="BD1091" s="70"/>
      <c r="BE1091" s="70"/>
      <c r="BF1091" s="70"/>
      <c r="BG1091" s="70" t="s">
        <v>115</v>
      </c>
      <c r="BH1091" s="70" t="s">
        <v>421</v>
      </c>
      <c r="BI1091" s="70"/>
      <c r="BJ1091" s="70"/>
      <c r="BK1091" s="72" t="s">
        <v>73</v>
      </c>
      <c r="BL1091" s="72" t="s">
        <v>74</v>
      </c>
      <c r="BM1091" s="49">
        <v>44</v>
      </c>
      <c r="BN1091" s="60"/>
      <c r="BO1091" s="36">
        <v>47</v>
      </c>
      <c r="BP1091" s="61"/>
      <c r="BQ1091" s="62"/>
      <c r="BR1091" s="62"/>
      <c r="BS1091" s="74"/>
      <c r="BT1091" s="72" t="s">
        <v>105</v>
      </c>
    </row>
    <row r="1092" spans="1:72" ht="22.5" customHeight="1">
      <c r="A1092" s="46">
        <v>4</v>
      </c>
      <c r="B1092" s="46">
        <v>611</v>
      </c>
      <c r="C1092" s="68" t="s">
        <v>1152</v>
      </c>
      <c r="D1092" s="49">
        <v>3</v>
      </c>
      <c r="E1092" s="49" t="str">
        <f t="shared" si="86"/>
        <v>1354BMKT3911</v>
      </c>
      <c r="F1092" s="76">
        <v>1354</v>
      </c>
      <c r="G1092" s="70" t="s">
        <v>1153</v>
      </c>
      <c r="H1092" s="49" t="s">
        <v>111</v>
      </c>
      <c r="I1092" s="70" t="s">
        <v>399</v>
      </c>
      <c r="J1092" s="53"/>
      <c r="K1092" s="53"/>
      <c r="L1092" s="46"/>
      <c r="M1092" s="69">
        <v>1</v>
      </c>
      <c r="N1092" s="46"/>
      <c r="O1092" s="46"/>
      <c r="P1092" s="70"/>
      <c r="Q1092" s="70"/>
      <c r="R1092" s="70"/>
      <c r="S1092" s="70"/>
      <c r="T1092" s="70"/>
      <c r="U1092" s="70">
        <v>1</v>
      </c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69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>
        <v>55</v>
      </c>
      <c r="AQ1092" s="55">
        <f>VLOOKUP(E1092,'[1]LopHocPhan'!C$2:F$1412,4,FALSE)</f>
        <v>39</v>
      </c>
      <c r="AR1092" s="56">
        <f t="shared" si="89"/>
        <v>16</v>
      </c>
      <c r="AS1092" s="55"/>
      <c r="AT1092" s="55"/>
      <c r="AU1092" s="55">
        <f t="shared" si="92"/>
        <v>39</v>
      </c>
      <c r="AV1092" s="71" t="s">
        <v>166</v>
      </c>
      <c r="AW1092" s="55">
        <v>1</v>
      </c>
      <c r="AX1092" s="55" t="s">
        <v>287</v>
      </c>
      <c r="AY1092" s="58" t="s">
        <v>172</v>
      </c>
      <c r="AZ1092" s="72"/>
      <c r="BA1092" s="70"/>
      <c r="BB1092" s="70"/>
      <c r="BC1092" s="70"/>
      <c r="BD1092" s="70"/>
      <c r="BE1092" s="70"/>
      <c r="BF1092" s="70"/>
      <c r="BG1092" s="70" t="s">
        <v>115</v>
      </c>
      <c r="BH1092" s="70" t="s">
        <v>299</v>
      </c>
      <c r="BI1092" s="70"/>
      <c r="BJ1092" s="70"/>
      <c r="BK1092" s="72" t="s">
        <v>73</v>
      </c>
      <c r="BL1092" s="72" t="s">
        <v>74</v>
      </c>
      <c r="BM1092" s="49">
        <v>44</v>
      </c>
      <c r="BN1092" s="60"/>
      <c r="BO1092" s="36">
        <v>47</v>
      </c>
      <c r="BP1092" s="61"/>
      <c r="BQ1092" s="62"/>
      <c r="BR1092" s="62"/>
      <c r="BS1092" s="74"/>
      <c r="BT1092" s="72" t="s">
        <v>105</v>
      </c>
    </row>
    <row r="1093" spans="1:72" ht="22.5" customHeight="1">
      <c r="A1093" s="46">
        <v>5</v>
      </c>
      <c r="B1093" s="46">
        <v>612</v>
      </c>
      <c r="C1093" s="68" t="s">
        <v>1152</v>
      </c>
      <c r="D1093" s="49">
        <v>3</v>
      </c>
      <c r="E1093" s="49" t="str">
        <f t="shared" si="86"/>
        <v>1355BMKT3911</v>
      </c>
      <c r="F1093" s="76">
        <v>1355</v>
      </c>
      <c r="G1093" s="70" t="s">
        <v>1153</v>
      </c>
      <c r="H1093" s="49" t="s">
        <v>111</v>
      </c>
      <c r="I1093" s="70" t="s">
        <v>399</v>
      </c>
      <c r="J1093" s="53"/>
      <c r="K1093" s="53"/>
      <c r="L1093" s="46"/>
      <c r="M1093" s="69">
        <v>1</v>
      </c>
      <c r="N1093" s="46"/>
      <c r="O1093" s="46"/>
      <c r="P1093" s="70"/>
      <c r="Q1093" s="70"/>
      <c r="R1093" s="70"/>
      <c r="S1093" s="70"/>
      <c r="T1093" s="70"/>
      <c r="U1093" s="70">
        <v>1</v>
      </c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69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>
        <v>55</v>
      </c>
      <c r="AQ1093" s="55">
        <f>VLOOKUP(E1093,'[1]LopHocPhan'!C$2:F$1412,4,FALSE)</f>
        <v>55</v>
      </c>
      <c r="AR1093" s="56">
        <f t="shared" si="89"/>
        <v>0</v>
      </c>
      <c r="AS1093" s="55"/>
      <c r="AT1093" s="55"/>
      <c r="AU1093" s="55">
        <f t="shared" si="92"/>
        <v>55</v>
      </c>
      <c r="AV1093" s="71" t="s">
        <v>84</v>
      </c>
      <c r="AW1093" s="55">
        <v>1</v>
      </c>
      <c r="AX1093" s="55" t="s">
        <v>116</v>
      </c>
      <c r="AY1093" s="58" t="s">
        <v>172</v>
      </c>
      <c r="AZ1093" s="72"/>
      <c r="BA1093" s="70"/>
      <c r="BB1093" s="70"/>
      <c r="BC1093" s="70" t="s">
        <v>115</v>
      </c>
      <c r="BD1093" s="70" t="s">
        <v>174</v>
      </c>
      <c r="BE1093" s="70"/>
      <c r="BF1093" s="70"/>
      <c r="BG1093" s="70"/>
      <c r="BH1093" s="70"/>
      <c r="BI1093" s="70"/>
      <c r="BJ1093" s="70"/>
      <c r="BK1093" s="72" t="s">
        <v>73</v>
      </c>
      <c r="BL1093" s="58" t="s">
        <v>87</v>
      </c>
      <c r="BM1093" s="49">
        <v>44</v>
      </c>
      <c r="BN1093" s="60" t="s">
        <v>1154</v>
      </c>
      <c r="BO1093" s="36">
        <v>47</v>
      </c>
      <c r="BP1093" s="61"/>
      <c r="BQ1093" s="62"/>
      <c r="BR1093" s="62"/>
      <c r="BS1093" s="74"/>
      <c r="BT1093" s="72" t="s">
        <v>105</v>
      </c>
    </row>
    <row r="1094" spans="1:74" ht="22.5" customHeight="1">
      <c r="A1094" s="46">
        <v>6</v>
      </c>
      <c r="B1094" s="46">
        <v>619</v>
      </c>
      <c r="C1094" s="130" t="s">
        <v>1155</v>
      </c>
      <c r="D1094" s="49">
        <v>2</v>
      </c>
      <c r="E1094" s="49" t="str">
        <f t="shared" si="86"/>
        <v>1351BMKT1211</v>
      </c>
      <c r="F1094" s="76">
        <v>1351</v>
      </c>
      <c r="G1094" s="70" t="s">
        <v>1156</v>
      </c>
      <c r="H1094" s="49" t="s">
        <v>66</v>
      </c>
      <c r="I1094" s="69" t="s">
        <v>399</v>
      </c>
      <c r="J1094" s="53"/>
      <c r="K1094" s="53"/>
      <c r="L1094" s="46"/>
      <c r="M1094" s="69">
        <v>1</v>
      </c>
      <c r="N1094" s="46"/>
      <c r="O1094" s="46"/>
      <c r="P1094" s="70"/>
      <c r="Q1094" s="70"/>
      <c r="R1094" s="70"/>
      <c r="S1094" s="70"/>
      <c r="T1094" s="70"/>
      <c r="U1094" s="70">
        <v>1</v>
      </c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69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>
        <v>125</v>
      </c>
      <c r="AQ1094" s="55">
        <f>VLOOKUP(E1094,'[1]LopHocPhan'!C$2:F$1412,4,FALSE)</f>
        <v>125</v>
      </c>
      <c r="AR1094" s="56">
        <f t="shared" si="89"/>
        <v>0</v>
      </c>
      <c r="AS1094" s="55" t="s">
        <v>610</v>
      </c>
      <c r="AT1094" s="55"/>
      <c r="AU1094" s="55">
        <v>120</v>
      </c>
      <c r="AV1094" s="71" t="s">
        <v>76</v>
      </c>
      <c r="AW1094" s="55">
        <v>4</v>
      </c>
      <c r="AX1094" s="55" t="s">
        <v>854</v>
      </c>
      <c r="AY1094" s="72"/>
      <c r="AZ1094" s="72" t="s">
        <v>969</v>
      </c>
      <c r="BA1094" s="70"/>
      <c r="BB1094" s="70"/>
      <c r="BC1094" s="70"/>
      <c r="BD1094" s="70"/>
      <c r="BE1094" s="70"/>
      <c r="BF1094" s="70"/>
      <c r="BG1094" s="70" t="s">
        <v>93</v>
      </c>
      <c r="BH1094" s="70" t="s">
        <v>331</v>
      </c>
      <c r="BI1094" s="70"/>
      <c r="BJ1094" s="70"/>
      <c r="BK1094" s="72" t="s">
        <v>73</v>
      </c>
      <c r="BL1094" s="72" t="s">
        <v>74</v>
      </c>
      <c r="BM1094" s="49">
        <v>44</v>
      </c>
      <c r="BN1094" s="60"/>
      <c r="BO1094" s="36">
        <v>47</v>
      </c>
      <c r="BP1094" s="61"/>
      <c r="BQ1094" s="62"/>
      <c r="BR1094" s="62"/>
      <c r="BS1094" s="103"/>
      <c r="BT1094" s="72" t="s">
        <v>105</v>
      </c>
      <c r="BV1094" s="38"/>
    </row>
    <row r="1095" spans="1:74" ht="22.5" customHeight="1">
      <c r="A1095" s="46">
        <v>7</v>
      </c>
      <c r="B1095" s="46">
        <v>620</v>
      </c>
      <c r="C1095" s="130" t="s">
        <v>1155</v>
      </c>
      <c r="D1095" s="49">
        <v>2</v>
      </c>
      <c r="E1095" s="49" t="str">
        <f t="shared" si="86"/>
        <v>1352BMKT1211</v>
      </c>
      <c r="F1095" s="76">
        <v>1352</v>
      </c>
      <c r="G1095" s="70" t="s">
        <v>1156</v>
      </c>
      <c r="H1095" s="49" t="s">
        <v>66</v>
      </c>
      <c r="I1095" s="69" t="s">
        <v>399</v>
      </c>
      <c r="J1095" s="53"/>
      <c r="K1095" s="53"/>
      <c r="L1095" s="46"/>
      <c r="M1095" s="69">
        <v>1</v>
      </c>
      <c r="N1095" s="46"/>
      <c r="O1095" s="46"/>
      <c r="P1095" s="70"/>
      <c r="Q1095" s="70"/>
      <c r="R1095" s="70"/>
      <c r="S1095" s="70"/>
      <c r="T1095" s="70"/>
      <c r="U1095" s="70">
        <v>1</v>
      </c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69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>
        <v>125</v>
      </c>
      <c r="AQ1095" s="55">
        <f>VLOOKUP(E1095,'[1]LopHocPhan'!C$2:F$1412,4,FALSE)</f>
        <v>125</v>
      </c>
      <c r="AR1095" s="56">
        <f t="shared" si="89"/>
        <v>0</v>
      </c>
      <c r="AS1095" s="55" t="s">
        <v>611</v>
      </c>
      <c r="AT1095" s="55"/>
      <c r="AU1095" s="55">
        <v>130</v>
      </c>
      <c r="AV1095" s="71" t="s">
        <v>76</v>
      </c>
      <c r="AW1095" s="55">
        <v>4</v>
      </c>
      <c r="AX1095" s="55" t="s">
        <v>226</v>
      </c>
      <c r="AY1095" s="72"/>
      <c r="AZ1095" s="72" t="s">
        <v>1157</v>
      </c>
      <c r="BA1095" s="70"/>
      <c r="BB1095" s="70"/>
      <c r="BC1095" s="70"/>
      <c r="BD1095" s="70"/>
      <c r="BE1095" s="70"/>
      <c r="BF1095" s="70"/>
      <c r="BG1095" s="70" t="s">
        <v>93</v>
      </c>
      <c r="BH1095" s="70" t="s">
        <v>402</v>
      </c>
      <c r="BI1095" s="70"/>
      <c r="BJ1095" s="70"/>
      <c r="BK1095" s="72" t="s">
        <v>73</v>
      </c>
      <c r="BL1095" s="72" t="s">
        <v>74</v>
      </c>
      <c r="BM1095" s="49">
        <v>44</v>
      </c>
      <c r="BN1095" s="60"/>
      <c r="BO1095" s="36">
        <v>47</v>
      </c>
      <c r="BP1095" s="61"/>
      <c r="BQ1095" s="62"/>
      <c r="BR1095" s="62"/>
      <c r="BS1095" s="103"/>
      <c r="BT1095" s="72" t="s">
        <v>105</v>
      </c>
      <c r="BV1095" s="38"/>
    </row>
    <row r="1096" spans="1:74" ht="22.5" customHeight="1">
      <c r="A1096" s="46">
        <v>8</v>
      </c>
      <c r="B1096" s="46">
        <v>699</v>
      </c>
      <c r="C1096" s="68" t="s">
        <v>1158</v>
      </c>
      <c r="D1096" s="49">
        <v>3</v>
      </c>
      <c r="E1096" s="49" t="str">
        <f t="shared" si="86"/>
        <v>1351BMKT0111</v>
      </c>
      <c r="F1096" s="104" t="s">
        <v>485</v>
      </c>
      <c r="G1096" s="49" t="s">
        <v>1159</v>
      </c>
      <c r="H1096" s="77" t="s">
        <v>111</v>
      </c>
      <c r="I1096" s="69" t="s">
        <v>617</v>
      </c>
      <c r="J1096" s="53"/>
      <c r="K1096" s="53"/>
      <c r="L1096" s="46"/>
      <c r="M1096" s="69"/>
      <c r="N1096" s="46">
        <v>1</v>
      </c>
      <c r="O1096" s="46"/>
      <c r="P1096" s="70">
        <v>1</v>
      </c>
      <c r="Q1096" s="70"/>
      <c r="R1096" s="70">
        <v>1</v>
      </c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69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8">
        <v>65</v>
      </c>
      <c r="AQ1096" s="55">
        <f>VLOOKUP(E1096,'[1]LopHocPhan'!C$2:F$1412,4,FALSE)</f>
        <v>65</v>
      </c>
      <c r="AR1096" s="56">
        <f t="shared" si="89"/>
        <v>0</v>
      </c>
      <c r="AS1096" s="55"/>
      <c r="AT1096" s="55"/>
      <c r="AU1096" s="55">
        <f aca="true" t="shared" si="93" ref="AU1096:AU1144">AQ1096</f>
        <v>65</v>
      </c>
      <c r="AV1096" s="71" t="s">
        <v>84</v>
      </c>
      <c r="AW1096" s="55">
        <v>1</v>
      </c>
      <c r="AX1096" s="55" t="s">
        <v>287</v>
      </c>
      <c r="AY1096" s="58"/>
      <c r="AZ1096" s="72"/>
      <c r="BA1096" s="70"/>
      <c r="BB1096" s="70"/>
      <c r="BC1096" s="46" t="s">
        <v>115</v>
      </c>
      <c r="BD1096" s="70" t="s">
        <v>465</v>
      </c>
      <c r="BE1096" s="70"/>
      <c r="BF1096" s="70"/>
      <c r="BG1096" s="70"/>
      <c r="BH1096" s="70"/>
      <c r="BI1096" s="70"/>
      <c r="BJ1096" s="70"/>
      <c r="BK1096" s="72" t="s">
        <v>73</v>
      </c>
      <c r="BL1096" s="58" t="s">
        <v>87</v>
      </c>
      <c r="BM1096" s="49">
        <v>44</v>
      </c>
      <c r="BN1096" s="60"/>
      <c r="BO1096" s="61">
        <v>48</v>
      </c>
      <c r="BP1096" s="61"/>
      <c r="BQ1096" s="79"/>
      <c r="BR1096" s="62"/>
      <c r="BS1096" s="74"/>
      <c r="BT1096" s="72" t="s">
        <v>105</v>
      </c>
      <c r="BV1096" s="38"/>
    </row>
    <row r="1097" spans="1:74" ht="22.5" customHeight="1">
      <c r="A1097" s="46">
        <v>9</v>
      </c>
      <c r="B1097" s="46">
        <v>700</v>
      </c>
      <c r="C1097" s="68" t="s">
        <v>1158</v>
      </c>
      <c r="D1097" s="49">
        <v>3</v>
      </c>
      <c r="E1097" s="49" t="str">
        <f t="shared" si="86"/>
        <v>1352BMKT0111</v>
      </c>
      <c r="F1097" s="104" t="s">
        <v>488</v>
      </c>
      <c r="G1097" s="49" t="s">
        <v>1159</v>
      </c>
      <c r="H1097" s="77" t="s">
        <v>111</v>
      </c>
      <c r="I1097" s="69" t="s">
        <v>617</v>
      </c>
      <c r="J1097" s="53"/>
      <c r="K1097" s="53"/>
      <c r="L1097" s="46"/>
      <c r="M1097" s="69"/>
      <c r="N1097" s="46">
        <v>1</v>
      </c>
      <c r="O1097" s="46"/>
      <c r="P1097" s="70">
        <v>1</v>
      </c>
      <c r="Q1097" s="70"/>
      <c r="R1097" s="70">
        <v>1</v>
      </c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69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8">
        <v>65</v>
      </c>
      <c r="AQ1097" s="55">
        <f>VLOOKUP(E1097,'[1]LopHocPhan'!C$2:F$1412,4,FALSE)</f>
        <v>65</v>
      </c>
      <c r="AR1097" s="56">
        <f t="shared" si="89"/>
        <v>0</v>
      </c>
      <c r="AS1097" s="55"/>
      <c r="AT1097" s="55"/>
      <c r="AU1097" s="55">
        <f t="shared" si="93"/>
        <v>65</v>
      </c>
      <c r="AV1097" s="71" t="s">
        <v>84</v>
      </c>
      <c r="AW1097" s="55">
        <v>1</v>
      </c>
      <c r="AX1097" s="55" t="s">
        <v>318</v>
      </c>
      <c r="AY1097" s="58"/>
      <c r="AZ1097" s="72"/>
      <c r="BA1097" s="70"/>
      <c r="BB1097" s="70"/>
      <c r="BC1097" s="46" t="s">
        <v>115</v>
      </c>
      <c r="BD1097" s="70" t="s">
        <v>189</v>
      </c>
      <c r="BE1097" s="70"/>
      <c r="BF1097" s="70"/>
      <c r="BG1097" s="70"/>
      <c r="BH1097" s="70"/>
      <c r="BI1097" s="70"/>
      <c r="BJ1097" s="70"/>
      <c r="BK1097" s="72" t="s">
        <v>73</v>
      </c>
      <c r="BL1097" s="58" t="s">
        <v>87</v>
      </c>
      <c r="BM1097" s="49">
        <v>44</v>
      </c>
      <c r="BN1097" s="60"/>
      <c r="BO1097" s="61">
        <v>48</v>
      </c>
      <c r="BP1097" s="61"/>
      <c r="BQ1097" s="79"/>
      <c r="BR1097" s="62"/>
      <c r="BS1097" s="74"/>
      <c r="BT1097" s="72" t="s">
        <v>105</v>
      </c>
      <c r="BV1097" s="38"/>
    </row>
    <row r="1098" spans="1:74" ht="22.5" customHeight="1">
      <c r="A1098" s="46">
        <v>10</v>
      </c>
      <c r="B1098" s="46">
        <v>701</v>
      </c>
      <c r="C1098" s="68" t="s">
        <v>1158</v>
      </c>
      <c r="D1098" s="49">
        <v>3</v>
      </c>
      <c r="E1098" s="49" t="str">
        <f aca="true" t="shared" si="94" ref="E1098:E1156">F1098&amp;G1098</f>
        <v>1353BMKT0111</v>
      </c>
      <c r="F1098" s="104" t="s">
        <v>489</v>
      </c>
      <c r="G1098" s="49" t="s">
        <v>1159</v>
      </c>
      <c r="H1098" s="77" t="s">
        <v>111</v>
      </c>
      <c r="I1098" s="69" t="s">
        <v>617</v>
      </c>
      <c r="J1098" s="53"/>
      <c r="K1098" s="53"/>
      <c r="L1098" s="46"/>
      <c r="M1098" s="69"/>
      <c r="N1098" s="46">
        <v>1</v>
      </c>
      <c r="O1098" s="46"/>
      <c r="P1098" s="70">
        <v>1</v>
      </c>
      <c r="Q1098" s="70"/>
      <c r="R1098" s="70">
        <v>1</v>
      </c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69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8">
        <v>65</v>
      </c>
      <c r="AQ1098" s="55">
        <f>VLOOKUP(E1098,'[1]LopHocPhan'!C$2:F$1412,4,FALSE)</f>
        <v>65</v>
      </c>
      <c r="AR1098" s="56">
        <f t="shared" si="89"/>
        <v>0</v>
      </c>
      <c r="AS1098" s="55"/>
      <c r="AT1098" s="55"/>
      <c r="AU1098" s="55">
        <f t="shared" si="93"/>
        <v>65</v>
      </c>
      <c r="AV1098" s="71" t="s">
        <v>102</v>
      </c>
      <c r="AW1098" s="55">
        <v>3</v>
      </c>
      <c r="AX1098" s="55" t="s">
        <v>158</v>
      </c>
      <c r="AY1098" s="58"/>
      <c r="AZ1098" s="72"/>
      <c r="BA1098" s="70"/>
      <c r="BB1098" s="70"/>
      <c r="BC1098" s="70"/>
      <c r="BD1098" s="70"/>
      <c r="BE1098" s="46" t="s">
        <v>119</v>
      </c>
      <c r="BF1098" s="70" t="s">
        <v>482</v>
      </c>
      <c r="BG1098" s="70"/>
      <c r="BH1098" s="70"/>
      <c r="BI1098" s="70"/>
      <c r="BJ1098" s="70"/>
      <c r="BK1098" s="72" t="s">
        <v>73</v>
      </c>
      <c r="BL1098" s="72" t="s">
        <v>74</v>
      </c>
      <c r="BM1098" s="49">
        <v>44</v>
      </c>
      <c r="BN1098" s="60"/>
      <c r="BO1098" s="61">
        <v>48</v>
      </c>
      <c r="BP1098" s="61"/>
      <c r="BQ1098" s="79"/>
      <c r="BR1098" s="62"/>
      <c r="BS1098" s="74"/>
      <c r="BT1098" s="72" t="s">
        <v>105</v>
      </c>
      <c r="BV1098" s="38"/>
    </row>
    <row r="1099" spans="1:74" ht="22.5" customHeight="1">
      <c r="A1099" s="46">
        <v>11</v>
      </c>
      <c r="B1099" s="46">
        <v>702</v>
      </c>
      <c r="C1099" s="68" t="s">
        <v>1158</v>
      </c>
      <c r="D1099" s="49">
        <v>3</v>
      </c>
      <c r="E1099" s="49" t="str">
        <f t="shared" si="94"/>
        <v>1354BMKT0111</v>
      </c>
      <c r="F1099" s="104" t="s">
        <v>545</v>
      </c>
      <c r="G1099" s="49" t="s">
        <v>1159</v>
      </c>
      <c r="H1099" s="77" t="s">
        <v>111</v>
      </c>
      <c r="I1099" s="69" t="s">
        <v>617</v>
      </c>
      <c r="J1099" s="53"/>
      <c r="K1099" s="53"/>
      <c r="L1099" s="46"/>
      <c r="M1099" s="69"/>
      <c r="N1099" s="46">
        <v>1</v>
      </c>
      <c r="O1099" s="46"/>
      <c r="P1099" s="70">
        <v>1</v>
      </c>
      <c r="Q1099" s="70"/>
      <c r="R1099" s="70">
        <v>1</v>
      </c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69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8">
        <v>65</v>
      </c>
      <c r="AQ1099" s="55">
        <f>VLOOKUP(E1099,'[1]LopHocPhan'!C$2:F$1412,4,FALSE)</f>
        <v>65</v>
      </c>
      <c r="AR1099" s="56">
        <f t="shared" si="89"/>
        <v>0</v>
      </c>
      <c r="AS1099" s="55"/>
      <c r="AT1099" s="55"/>
      <c r="AU1099" s="55">
        <f t="shared" si="93"/>
        <v>65</v>
      </c>
      <c r="AV1099" s="71" t="s">
        <v>102</v>
      </c>
      <c r="AW1099" s="55">
        <v>3</v>
      </c>
      <c r="AX1099" s="55" t="s">
        <v>171</v>
      </c>
      <c r="AY1099" s="58"/>
      <c r="AZ1099" s="72"/>
      <c r="BA1099" s="70"/>
      <c r="BB1099" s="70"/>
      <c r="BC1099" s="70"/>
      <c r="BD1099" s="70"/>
      <c r="BE1099" s="46" t="s">
        <v>119</v>
      </c>
      <c r="BF1099" s="70" t="s">
        <v>464</v>
      </c>
      <c r="BG1099" s="70"/>
      <c r="BH1099" s="70"/>
      <c r="BI1099" s="70"/>
      <c r="BJ1099" s="70"/>
      <c r="BK1099" s="72" t="s">
        <v>73</v>
      </c>
      <c r="BL1099" s="72" t="s">
        <v>74</v>
      </c>
      <c r="BM1099" s="49">
        <v>44</v>
      </c>
      <c r="BN1099" s="60"/>
      <c r="BO1099" s="61">
        <v>48</v>
      </c>
      <c r="BP1099" s="61"/>
      <c r="BQ1099" s="79"/>
      <c r="BR1099" s="62"/>
      <c r="BS1099" s="74"/>
      <c r="BT1099" s="72" t="s">
        <v>105</v>
      </c>
      <c r="BV1099" s="38"/>
    </row>
    <row r="1100" spans="1:74" ht="22.5" customHeight="1">
      <c r="A1100" s="46">
        <v>12</v>
      </c>
      <c r="B1100" s="46">
        <v>721</v>
      </c>
      <c r="C1100" s="106" t="s">
        <v>1158</v>
      </c>
      <c r="D1100" s="49">
        <v>3</v>
      </c>
      <c r="E1100" s="49" t="str">
        <f t="shared" si="94"/>
        <v>1355BMKT0111</v>
      </c>
      <c r="F1100" s="104" t="s">
        <v>549</v>
      </c>
      <c r="G1100" s="49" t="s">
        <v>1159</v>
      </c>
      <c r="H1100" s="77" t="s">
        <v>111</v>
      </c>
      <c r="I1100" s="69" t="s">
        <v>128</v>
      </c>
      <c r="J1100" s="53"/>
      <c r="K1100" s="53"/>
      <c r="L1100" s="46"/>
      <c r="M1100" s="69"/>
      <c r="N1100" s="46">
        <v>1</v>
      </c>
      <c r="O1100" s="46"/>
      <c r="P1100" s="70"/>
      <c r="Q1100" s="70"/>
      <c r="R1100" s="70"/>
      <c r="S1100" s="70">
        <v>1</v>
      </c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69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8">
        <v>55</v>
      </c>
      <c r="AQ1100" s="55">
        <f>VLOOKUP(E1100,'[1]LopHocPhan'!C$2:F$1412,4,FALSE)</f>
        <v>52</v>
      </c>
      <c r="AR1100" s="56">
        <f t="shared" si="89"/>
        <v>3</v>
      </c>
      <c r="AS1100" s="55"/>
      <c r="AT1100" s="55"/>
      <c r="AU1100" s="55">
        <f t="shared" si="93"/>
        <v>52</v>
      </c>
      <c r="AV1100" s="71" t="s">
        <v>140</v>
      </c>
      <c r="AW1100" s="55">
        <v>1</v>
      </c>
      <c r="AX1100" s="55" t="s">
        <v>155</v>
      </c>
      <c r="AY1100" s="58"/>
      <c r="AZ1100" s="72"/>
      <c r="BA1100" s="46" t="s">
        <v>115</v>
      </c>
      <c r="BB1100" s="70" t="s">
        <v>371</v>
      </c>
      <c r="BC1100" s="70"/>
      <c r="BD1100" s="70"/>
      <c r="BE1100" s="70"/>
      <c r="BF1100" s="70"/>
      <c r="BG1100" s="70"/>
      <c r="BH1100" s="70"/>
      <c r="BI1100" s="70"/>
      <c r="BJ1100" s="70"/>
      <c r="BK1100" s="72" t="s">
        <v>73</v>
      </c>
      <c r="BL1100" s="72" t="s">
        <v>87</v>
      </c>
      <c r="BM1100" s="49">
        <v>44</v>
      </c>
      <c r="BN1100" s="60"/>
      <c r="BO1100" s="61">
        <v>48</v>
      </c>
      <c r="BP1100" s="61"/>
      <c r="BQ1100" s="79"/>
      <c r="BR1100" s="62"/>
      <c r="BS1100" s="74"/>
      <c r="BT1100" s="72" t="s">
        <v>105</v>
      </c>
      <c r="BV1100" s="38"/>
    </row>
    <row r="1101" spans="1:74" ht="22.5" customHeight="1">
      <c r="A1101" s="46">
        <v>13</v>
      </c>
      <c r="B1101" s="46">
        <v>722</v>
      </c>
      <c r="C1101" s="106" t="s">
        <v>1158</v>
      </c>
      <c r="D1101" s="49">
        <v>3</v>
      </c>
      <c r="E1101" s="49" t="str">
        <f t="shared" si="94"/>
        <v>1356BMKT0111</v>
      </c>
      <c r="F1101" s="104" t="s">
        <v>589</v>
      </c>
      <c r="G1101" s="49" t="s">
        <v>1159</v>
      </c>
      <c r="H1101" s="77" t="s">
        <v>111</v>
      </c>
      <c r="I1101" s="69" t="s">
        <v>128</v>
      </c>
      <c r="J1101" s="53"/>
      <c r="K1101" s="53"/>
      <c r="L1101" s="46"/>
      <c r="M1101" s="69"/>
      <c r="N1101" s="46">
        <v>1</v>
      </c>
      <c r="O1101" s="46"/>
      <c r="P1101" s="70"/>
      <c r="Q1101" s="70"/>
      <c r="R1101" s="70"/>
      <c r="S1101" s="70">
        <v>1</v>
      </c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69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8">
        <v>55</v>
      </c>
      <c r="AQ1101" s="55">
        <f>VLOOKUP(E1101,'[1]LopHocPhan'!C$2:F$1412,4,FALSE)</f>
        <v>55</v>
      </c>
      <c r="AR1101" s="56">
        <f t="shared" si="89"/>
        <v>0</v>
      </c>
      <c r="AS1101" s="55"/>
      <c r="AT1101" s="55"/>
      <c r="AU1101" s="55">
        <f t="shared" si="93"/>
        <v>55</v>
      </c>
      <c r="AV1101" s="71" t="s">
        <v>123</v>
      </c>
      <c r="AW1101" s="55">
        <v>1</v>
      </c>
      <c r="AX1101" s="55" t="s">
        <v>155</v>
      </c>
      <c r="AY1101" s="58"/>
      <c r="AZ1101" s="72"/>
      <c r="BA1101" s="70"/>
      <c r="BB1101" s="70"/>
      <c r="BC1101" s="70"/>
      <c r="BD1101" s="70"/>
      <c r="BE1101" s="46" t="s">
        <v>115</v>
      </c>
      <c r="BF1101" s="70" t="s">
        <v>465</v>
      </c>
      <c r="BG1101" s="70"/>
      <c r="BH1101" s="70"/>
      <c r="BI1101" s="70"/>
      <c r="BJ1101" s="70"/>
      <c r="BK1101" s="72" t="s">
        <v>73</v>
      </c>
      <c r="BL1101" s="72" t="s">
        <v>74</v>
      </c>
      <c r="BM1101" s="49">
        <v>44</v>
      </c>
      <c r="BN1101" s="60"/>
      <c r="BO1101" s="61">
        <v>48</v>
      </c>
      <c r="BP1101" s="61"/>
      <c r="BQ1101" s="79"/>
      <c r="BR1101" s="62"/>
      <c r="BS1101" s="74"/>
      <c r="BT1101" s="72" t="s">
        <v>105</v>
      </c>
      <c r="BV1101" s="38"/>
    </row>
    <row r="1102" spans="1:74" ht="22.5" customHeight="1">
      <c r="A1102" s="46">
        <v>14</v>
      </c>
      <c r="B1102" s="46">
        <v>723</v>
      </c>
      <c r="C1102" s="106" t="s">
        <v>1158</v>
      </c>
      <c r="D1102" s="49">
        <v>3</v>
      </c>
      <c r="E1102" s="49" t="str">
        <f t="shared" si="94"/>
        <v>1357BMKT0111</v>
      </c>
      <c r="F1102" s="104" t="s">
        <v>590</v>
      </c>
      <c r="G1102" s="49" t="s">
        <v>1159</v>
      </c>
      <c r="H1102" s="77" t="s">
        <v>111</v>
      </c>
      <c r="I1102" s="69" t="s">
        <v>128</v>
      </c>
      <c r="J1102" s="53"/>
      <c r="K1102" s="53"/>
      <c r="L1102" s="46"/>
      <c r="M1102" s="69"/>
      <c r="N1102" s="46">
        <v>1</v>
      </c>
      <c r="O1102" s="46"/>
      <c r="P1102" s="70"/>
      <c r="Q1102" s="70"/>
      <c r="R1102" s="70"/>
      <c r="S1102" s="70">
        <v>1</v>
      </c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69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8">
        <v>55</v>
      </c>
      <c r="AQ1102" s="55">
        <f>VLOOKUP(E1102,'[1]LopHocPhan'!C$2:F$1412,4,FALSE)</f>
        <v>55</v>
      </c>
      <c r="AR1102" s="56">
        <f t="shared" si="89"/>
        <v>0</v>
      </c>
      <c r="AS1102" s="55"/>
      <c r="AT1102" s="55"/>
      <c r="AU1102" s="55">
        <f t="shared" si="93"/>
        <v>55</v>
      </c>
      <c r="AV1102" s="71" t="s">
        <v>123</v>
      </c>
      <c r="AW1102" s="55">
        <v>1</v>
      </c>
      <c r="AX1102" s="55" t="s">
        <v>204</v>
      </c>
      <c r="AY1102" s="58"/>
      <c r="AZ1102" s="72"/>
      <c r="BA1102" s="70"/>
      <c r="BB1102" s="70"/>
      <c r="BC1102" s="70"/>
      <c r="BD1102" s="70"/>
      <c r="BE1102" s="46" t="s">
        <v>115</v>
      </c>
      <c r="BF1102" s="70" t="s">
        <v>189</v>
      </c>
      <c r="BG1102" s="70"/>
      <c r="BH1102" s="70"/>
      <c r="BI1102" s="70"/>
      <c r="BJ1102" s="70"/>
      <c r="BK1102" s="72" t="s">
        <v>73</v>
      </c>
      <c r="BL1102" s="72" t="s">
        <v>74</v>
      </c>
      <c r="BM1102" s="49">
        <v>44</v>
      </c>
      <c r="BN1102" s="60"/>
      <c r="BO1102" s="61">
        <v>48</v>
      </c>
      <c r="BP1102" s="61"/>
      <c r="BQ1102" s="79"/>
      <c r="BR1102" s="62"/>
      <c r="BS1102" s="74"/>
      <c r="BT1102" s="72" t="s">
        <v>105</v>
      </c>
      <c r="BV1102" s="38"/>
    </row>
    <row r="1103" spans="1:74" ht="22.5" customHeight="1">
      <c r="A1103" s="46">
        <v>15</v>
      </c>
      <c r="B1103" s="46">
        <v>724</v>
      </c>
      <c r="C1103" s="106" t="s">
        <v>1158</v>
      </c>
      <c r="D1103" s="49">
        <v>3</v>
      </c>
      <c r="E1103" s="49" t="str">
        <f t="shared" si="94"/>
        <v>1358BMKT0111</v>
      </c>
      <c r="F1103" s="104" t="s">
        <v>591</v>
      </c>
      <c r="G1103" s="49" t="s">
        <v>1159</v>
      </c>
      <c r="H1103" s="77" t="s">
        <v>111</v>
      </c>
      <c r="I1103" s="69" t="s">
        <v>128</v>
      </c>
      <c r="J1103" s="53"/>
      <c r="K1103" s="53"/>
      <c r="L1103" s="46"/>
      <c r="M1103" s="69"/>
      <c r="N1103" s="46">
        <v>1</v>
      </c>
      <c r="O1103" s="46"/>
      <c r="P1103" s="70"/>
      <c r="Q1103" s="70"/>
      <c r="R1103" s="70"/>
      <c r="S1103" s="70">
        <v>1</v>
      </c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69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8">
        <v>55</v>
      </c>
      <c r="AQ1103" s="55">
        <f>VLOOKUP(E1103,'[1]LopHocPhan'!C$2:F$1412,4,FALSE)</f>
        <v>55</v>
      </c>
      <c r="AR1103" s="56">
        <f t="shared" si="89"/>
        <v>0</v>
      </c>
      <c r="AS1103" s="55"/>
      <c r="AT1103" s="55"/>
      <c r="AU1103" s="55">
        <f t="shared" si="93"/>
        <v>55</v>
      </c>
      <c r="AV1103" s="71" t="s">
        <v>91</v>
      </c>
      <c r="AW1103" s="55">
        <v>1</v>
      </c>
      <c r="AX1103" s="55" t="s">
        <v>318</v>
      </c>
      <c r="AY1103" s="58"/>
      <c r="AZ1103" s="72"/>
      <c r="BA1103" s="70"/>
      <c r="BB1103" s="70"/>
      <c r="BC1103" s="70"/>
      <c r="BD1103" s="70"/>
      <c r="BE1103" s="70"/>
      <c r="BF1103" s="70"/>
      <c r="BG1103" s="70"/>
      <c r="BH1103" s="70"/>
      <c r="BI1103" s="46" t="s">
        <v>115</v>
      </c>
      <c r="BJ1103" s="70" t="s">
        <v>481</v>
      </c>
      <c r="BK1103" s="72" t="s">
        <v>73</v>
      </c>
      <c r="BL1103" s="72" t="s">
        <v>74</v>
      </c>
      <c r="BM1103" s="49">
        <v>44</v>
      </c>
      <c r="BN1103" s="60"/>
      <c r="BO1103" s="61">
        <v>48</v>
      </c>
      <c r="BP1103" s="61"/>
      <c r="BQ1103" s="79"/>
      <c r="BR1103" s="62"/>
      <c r="BS1103" s="74"/>
      <c r="BT1103" s="72" t="s">
        <v>105</v>
      </c>
      <c r="BV1103" s="38"/>
    </row>
    <row r="1104" spans="1:74" ht="22.5" customHeight="1">
      <c r="A1104" s="46">
        <v>16</v>
      </c>
      <c r="B1104" s="46">
        <v>725</v>
      </c>
      <c r="C1104" s="106" t="s">
        <v>1158</v>
      </c>
      <c r="D1104" s="49">
        <v>3</v>
      </c>
      <c r="E1104" s="49" t="str">
        <f t="shared" si="94"/>
        <v>1359BMKT0111</v>
      </c>
      <c r="F1104" s="104" t="s">
        <v>592</v>
      </c>
      <c r="G1104" s="49" t="s">
        <v>1159</v>
      </c>
      <c r="H1104" s="77" t="s">
        <v>111</v>
      </c>
      <c r="I1104" s="69" t="s">
        <v>128</v>
      </c>
      <c r="J1104" s="53"/>
      <c r="K1104" s="53"/>
      <c r="L1104" s="46"/>
      <c r="M1104" s="69"/>
      <c r="N1104" s="46">
        <v>1</v>
      </c>
      <c r="O1104" s="46"/>
      <c r="P1104" s="70"/>
      <c r="Q1104" s="70"/>
      <c r="R1104" s="70"/>
      <c r="S1104" s="70">
        <v>1</v>
      </c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69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8">
        <v>55</v>
      </c>
      <c r="AQ1104" s="55">
        <f>VLOOKUP(E1104,'[1]LopHocPhan'!C$2:F$1412,4,FALSE)</f>
        <v>50</v>
      </c>
      <c r="AR1104" s="56">
        <f t="shared" si="89"/>
        <v>5</v>
      </c>
      <c r="AS1104" s="55"/>
      <c r="AT1104" s="55"/>
      <c r="AU1104" s="55">
        <f t="shared" si="93"/>
        <v>50</v>
      </c>
      <c r="AV1104" s="71" t="s">
        <v>91</v>
      </c>
      <c r="AW1104" s="55">
        <v>1</v>
      </c>
      <c r="AX1104" s="55" t="s">
        <v>131</v>
      </c>
      <c r="AY1104" s="58"/>
      <c r="AZ1104" s="72"/>
      <c r="BA1104" s="70"/>
      <c r="BB1104" s="70"/>
      <c r="BC1104" s="70"/>
      <c r="BD1104" s="70"/>
      <c r="BE1104" s="70"/>
      <c r="BF1104" s="70"/>
      <c r="BG1104" s="70"/>
      <c r="BH1104" s="70"/>
      <c r="BI1104" s="46" t="s">
        <v>115</v>
      </c>
      <c r="BJ1104" s="70" t="s">
        <v>482</v>
      </c>
      <c r="BK1104" s="72" t="s">
        <v>73</v>
      </c>
      <c r="BL1104" s="72" t="s">
        <v>74</v>
      </c>
      <c r="BM1104" s="49">
        <v>44</v>
      </c>
      <c r="BN1104" s="60"/>
      <c r="BO1104" s="61">
        <v>48</v>
      </c>
      <c r="BP1104" s="61"/>
      <c r="BQ1104" s="79"/>
      <c r="BR1104" s="62"/>
      <c r="BS1104" s="74"/>
      <c r="BT1104" s="72" t="s">
        <v>105</v>
      </c>
      <c r="BV1104" s="38"/>
    </row>
    <row r="1105" spans="1:74" ht="22.5" customHeight="1">
      <c r="A1105" s="46">
        <v>17</v>
      </c>
      <c r="B1105" s="46">
        <v>726</v>
      </c>
      <c r="C1105" s="106" t="s">
        <v>1158</v>
      </c>
      <c r="D1105" s="49">
        <v>3</v>
      </c>
      <c r="E1105" s="49" t="str">
        <f t="shared" si="94"/>
        <v>1360BMKT0111</v>
      </c>
      <c r="F1105" s="104" t="s">
        <v>593</v>
      </c>
      <c r="G1105" s="49" t="s">
        <v>1159</v>
      </c>
      <c r="H1105" s="77" t="s">
        <v>111</v>
      </c>
      <c r="I1105" s="69" t="s">
        <v>128</v>
      </c>
      <c r="J1105" s="53"/>
      <c r="K1105" s="53"/>
      <c r="L1105" s="46"/>
      <c r="M1105" s="69"/>
      <c r="N1105" s="46">
        <v>1</v>
      </c>
      <c r="O1105" s="46"/>
      <c r="P1105" s="70"/>
      <c r="Q1105" s="70"/>
      <c r="R1105" s="70"/>
      <c r="S1105" s="70">
        <v>1</v>
      </c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69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8">
        <v>55</v>
      </c>
      <c r="AQ1105" s="55">
        <f>VLOOKUP(E1105,'[1]LopHocPhan'!C$2:F$1412,4,FALSE)</f>
        <v>55</v>
      </c>
      <c r="AR1105" s="56">
        <f t="shared" si="89"/>
        <v>0</v>
      </c>
      <c r="AS1105" s="55"/>
      <c r="AT1105" s="55"/>
      <c r="AU1105" s="55">
        <f t="shared" si="93"/>
        <v>55</v>
      </c>
      <c r="AV1105" s="71" t="s">
        <v>91</v>
      </c>
      <c r="AW1105" s="55">
        <v>1</v>
      </c>
      <c r="AX1105" s="55" t="s">
        <v>135</v>
      </c>
      <c r="AY1105" s="58"/>
      <c r="AZ1105" s="72"/>
      <c r="BA1105" s="70"/>
      <c r="BB1105" s="70"/>
      <c r="BC1105" s="70"/>
      <c r="BD1105" s="70"/>
      <c r="BE1105" s="70"/>
      <c r="BF1105" s="70"/>
      <c r="BG1105" s="70"/>
      <c r="BH1105" s="70"/>
      <c r="BI1105" s="46" t="s">
        <v>115</v>
      </c>
      <c r="BJ1105" s="70" t="s">
        <v>464</v>
      </c>
      <c r="BK1105" s="72" t="s">
        <v>73</v>
      </c>
      <c r="BL1105" s="72" t="s">
        <v>74</v>
      </c>
      <c r="BM1105" s="49">
        <v>44</v>
      </c>
      <c r="BN1105" s="60"/>
      <c r="BO1105" s="61">
        <v>48</v>
      </c>
      <c r="BP1105" s="61"/>
      <c r="BQ1105" s="79"/>
      <c r="BR1105" s="62"/>
      <c r="BS1105" s="74"/>
      <c r="BT1105" s="72" t="s">
        <v>105</v>
      </c>
      <c r="BV1105" s="38"/>
    </row>
    <row r="1106" spans="1:74" ht="22.5" customHeight="1">
      <c r="A1106" s="46">
        <v>18</v>
      </c>
      <c r="B1106" s="46">
        <v>743</v>
      </c>
      <c r="C1106" s="106" t="s">
        <v>1158</v>
      </c>
      <c r="D1106" s="49">
        <v>3</v>
      </c>
      <c r="E1106" s="49" t="str">
        <f t="shared" si="94"/>
        <v>1361BMKT0111</v>
      </c>
      <c r="F1106" s="104" t="s">
        <v>594</v>
      </c>
      <c r="G1106" s="49" t="s">
        <v>1159</v>
      </c>
      <c r="H1106" s="77" t="s">
        <v>111</v>
      </c>
      <c r="I1106" s="69" t="s">
        <v>451</v>
      </c>
      <c r="J1106" s="53"/>
      <c r="K1106" s="53"/>
      <c r="L1106" s="46"/>
      <c r="M1106" s="69"/>
      <c r="N1106" s="46">
        <v>1</v>
      </c>
      <c r="O1106" s="46"/>
      <c r="P1106" s="70"/>
      <c r="Q1106" s="70"/>
      <c r="R1106" s="70"/>
      <c r="S1106" s="70"/>
      <c r="T1106" s="70"/>
      <c r="U1106" s="70"/>
      <c r="V1106" s="70"/>
      <c r="W1106" s="70">
        <v>1</v>
      </c>
      <c r="X1106" s="70"/>
      <c r="Y1106" s="70"/>
      <c r="Z1106" s="70"/>
      <c r="AA1106" s="70"/>
      <c r="AB1106" s="70"/>
      <c r="AC1106" s="70"/>
      <c r="AD1106" s="70"/>
      <c r="AE1106" s="69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8">
        <v>120</v>
      </c>
      <c r="AQ1106" s="55">
        <f>VLOOKUP(E1106,'[1]LopHocPhan'!C$2:F$1412,4,FALSE)</f>
        <v>109</v>
      </c>
      <c r="AR1106" s="56">
        <f t="shared" si="89"/>
        <v>11</v>
      </c>
      <c r="AS1106" s="55"/>
      <c r="AT1106" s="55"/>
      <c r="AU1106" s="55">
        <f t="shared" si="93"/>
        <v>109</v>
      </c>
      <c r="AV1106" s="71" t="s">
        <v>80</v>
      </c>
      <c r="AW1106" s="55">
        <v>3</v>
      </c>
      <c r="AX1106" s="55" t="s">
        <v>1160</v>
      </c>
      <c r="AY1106" s="58"/>
      <c r="AZ1106" s="72" t="s">
        <v>1161</v>
      </c>
      <c r="BA1106" s="70"/>
      <c r="BB1106" s="70"/>
      <c r="BC1106" s="70"/>
      <c r="BD1106" s="70"/>
      <c r="BE1106" s="70"/>
      <c r="BF1106" s="70"/>
      <c r="BG1106" s="46" t="s">
        <v>119</v>
      </c>
      <c r="BH1106" s="70" t="s">
        <v>108</v>
      </c>
      <c r="BI1106" s="70"/>
      <c r="BJ1106" s="70"/>
      <c r="BK1106" s="72" t="s">
        <v>73</v>
      </c>
      <c r="BL1106" s="72" t="s">
        <v>74</v>
      </c>
      <c r="BM1106" s="49">
        <v>44</v>
      </c>
      <c r="BN1106" s="60"/>
      <c r="BO1106" s="61">
        <v>48</v>
      </c>
      <c r="BP1106" s="61"/>
      <c r="BQ1106" s="79"/>
      <c r="BR1106" s="62"/>
      <c r="BS1106" s="74"/>
      <c r="BT1106" s="72" t="s">
        <v>105</v>
      </c>
      <c r="BV1106" s="38"/>
    </row>
    <row r="1107" spans="1:74" ht="22.5" customHeight="1">
      <c r="A1107" s="46">
        <v>19</v>
      </c>
      <c r="B1107" s="46">
        <v>744</v>
      </c>
      <c r="C1107" s="106" t="s">
        <v>1158</v>
      </c>
      <c r="D1107" s="49">
        <v>3</v>
      </c>
      <c r="E1107" s="49" t="str">
        <f t="shared" si="94"/>
        <v>1362BMKT0111</v>
      </c>
      <c r="F1107" s="104" t="s">
        <v>595</v>
      </c>
      <c r="G1107" s="49" t="s">
        <v>1159</v>
      </c>
      <c r="H1107" s="77" t="s">
        <v>111</v>
      </c>
      <c r="I1107" s="69" t="s">
        <v>451</v>
      </c>
      <c r="J1107" s="53"/>
      <c r="K1107" s="53"/>
      <c r="L1107" s="46"/>
      <c r="M1107" s="69"/>
      <c r="N1107" s="46">
        <v>1</v>
      </c>
      <c r="O1107" s="46"/>
      <c r="P1107" s="70"/>
      <c r="Q1107" s="70"/>
      <c r="R1107" s="70"/>
      <c r="S1107" s="70"/>
      <c r="T1107" s="70"/>
      <c r="U1107" s="70"/>
      <c r="V1107" s="70"/>
      <c r="W1107" s="70">
        <v>1</v>
      </c>
      <c r="X1107" s="70"/>
      <c r="Y1107" s="70"/>
      <c r="Z1107" s="70"/>
      <c r="AA1107" s="70"/>
      <c r="AB1107" s="70"/>
      <c r="AC1107" s="70"/>
      <c r="AD1107" s="70"/>
      <c r="AE1107" s="69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8">
        <v>150</v>
      </c>
      <c r="AQ1107" s="55">
        <f>VLOOKUP(E1107,'[1]LopHocPhan'!C$2:F$1412,4,FALSE)</f>
        <v>150</v>
      </c>
      <c r="AR1107" s="56">
        <f t="shared" si="89"/>
        <v>0</v>
      </c>
      <c r="AS1107" s="55"/>
      <c r="AT1107" s="55"/>
      <c r="AU1107" s="55">
        <f t="shared" si="93"/>
        <v>150</v>
      </c>
      <c r="AV1107" s="71" t="s">
        <v>80</v>
      </c>
      <c r="AW1107" s="55">
        <v>3</v>
      </c>
      <c r="AX1107" s="55" t="s">
        <v>612</v>
      </c>
      <c r="AY1107" s="58"/>
      <c r="AZ1107" s="58" t="s">
        <v>880</v>
      </c>
      <c r="BA1107" s="70"/>
      <c r="BB1107" s="70"/>
      <c r="BC1107" s="70"/>
      <c r="BD1107" s="70"/>
      <c r="BE1107" s="70"/>
      <c r="BF1107" s="70"/>
      <c r="BG1107" s="46" t="s">
        <v>119</v>
      </c>
      <c r="BH1107" s="70" t="s">
        <v>158</v>
      </c>
      <c r="BI1107" s="70"/>
      <c r="BJ1107" s="70"/>
      <c r="BK1107" s="72" t="s">
        <v>73</v>
      </c>
      <c r="BL1107" s="72" t="s">
        <v>74</v>
      </c>
      <c r="BM1107" s="49">
        <v>44</v>
      </c>
      <c r="BN1107" s="60"/>
      <c r="BO1107" s="61">
        <v>48</v>
      </c>
      <c r="BP1107" s="61"/>
      <c r="BQ1107" s="79"/>
      <c r="BR1107" s="62"/>
      <c r="BS1107" s="74"/>
      <c r="BT1107" s="72" t="s">
        <v>105</v>
      </c>
      <c r="BV1107" s="38"/>
    </row>
    <row r="1108" spans="1:74" ht="22.5" customHeight="1">
      <c r="A1108" s="46">
        <v>20</v>
      </c>
      <c r="B1108" s="46">
        <v>869</v>
      </c>
      <c r="C1108" s="68" t="s">
        <v>1158</v>
      </c>
      <c r="D1108" s="49">
        <v>3</v>
      </c>
      <c r="E1108" s="49" t="str">
        <f t="shared" si="94"/>
        <v>1363BMKT0111</v>
      </c>
      <c r="F1108" s="104" t="s">
        <v>596</v>
      </c>
      <c r="G1108" s="49" t="s">
        <v>1159</v>
      </c>
      <c r="H1108" s="77" t="s">
        <v>111</v>
      </c>
      <c r="I1108" s="69" t="s">
        <v>620</v>
      </c>
      <c r="J1108" s="53"/>
      <c r="K1108" s="53"/>
      <c r="L1108" s="46"/>
      <c r="M1108" s="69"/>
      <c r="N1108" s="46">
        <v>1</v>
      </c>
      <c r="O1108" s="46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>
        <v>1</v>
      </c>
      <c r="AA1108" s="70"/>
      <c r="AB1108" s="70"/>
      <c r="AC1108" s="70"/>
      <c r="AD1108" s="70"/>
      <c r="AE1108" s="69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8">
        <v>60</v>
      </c>
      <c r="AQ1108" s="55">
        <f>VLOOKUP(E1108,'[1]LopHocPhan'!C$2:F$1412,4,FALSE)</f>
        <v>60</v>
      </c>
      <c r="AR1108" s="56">
        <f t="shared" si="89"/>
        <v>0</v>
      </c>
      <c r="AS1108" s="55"/>
      <c r="AT1108" s="55"/>
      <c r="AU1108" s="55">
        <f t="shared" si="93"/>
        <v>60</v>
      </c>
      <c r="AV1108" s="71" t="s">
        <v>166</v>
      </c>
      <c r="AW1108" s="55">
        <v>3</v>
      </c>
      <c r="AX1108" s="55" t="s">
        <v>131</v>
      </c>
      <c r="AY1108" s="58"/>
      <c r="AZ1108" s="72"/>
      <c r="BA1108" s="70"/>
      <c r="BB1108" s="70"/>
      <c r="BC1108" s="70"/>
      <c r="BD1108" s="70"/>
      <c r="BE1108" s="70"/>
      <c r="BF1108" s="70"/>
      <c r="BG1108" s="46" t="s">
        <v>119</v>
      </c>
      <c r="BH1108" s="70" t="s">
        <v>428</v>
      </c>
      <c r="BI1108" s="70"/>
      <c r="BJ1108" s="70"/>
      <c r="BK1108" s="72" t="s">
        <v>73</v>
      </c>
      <c r="BL1108" s="72" t="s">
        <v>74</v>
      </c>
      <c r="BM1108" s="49">
        <v>44</v>
      </c>
      <c r="BN1108" s="60"/>
      <c r="BO1108" s="61">
        <v>48</v>
      </c>
      <c r="BP1108" s="61"/>
      <c r="BQ1108" s="79"/>
      <c r="BR1108" s="62"/>
      <c r="BS1108" s="74"/>
      <c r="BT1108" s="72" t="s">
        <v>105</v>
      </c>
      <c r="BV1108" s="38"/>
    </row>
    <row r="1109" spans="1:74" ht="22.5" customHeight="1">
      <c r="A1109" s="46">
        <v>21</v>
      </c>
      <c r="B1109" s="46">
        <v>870</v>
      </c>
      <c r="C1109" s="68" t="s">
        <v>1158</v>
      </c>
      <c r="D1109" s="49">
        <v>3</v>
      </c>
      <c r="E1109" s="49" t="str">
        <f t="shared" si="94"/>
        <v>1364BMKT0111</v>
      </c>
      <c r="F1109" s="104" t="s">
        <v>597</v>
      </c>
      <c r="G1109" s="49" t="s">
        <v>1159</v>
      </c>
      <c r="H1109" s="77" t="s">
        <v>111</v>
      </c>
      <c r="I1109" s="69" t="s">
        <v>620</v>
      </c>
      <c r="J1109" s="53"/>
      <c r="K1109" s="53"/>
      <c r="L1109" s="46"/>
      <c r="M1109" s="69"/>
      <c r="N1109" s="46">
        <v>1</v>
      </c>
      <c r="O1109" s="46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>
        <v>1</v>
      </c>
      <c r="AA1109" s="70"/>
      <c r="AB1109" s="70"/>
      <c r="AC1109" s="70"/>
      <c r="AD1109" s="70"/>
      <c r="AE1109" s="69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8">
        <v>60</v>
      </c>
      <c r="AQ1109" s="55">
        <f>VLOOKUP(E1109,'[1]LopHocPhan'!C$2:F$1412,4,FALSE)</f>
        <v>60</v>
      </c>
      <c r="AR1109" s="56">
        <f t="shared" si="89"/>
        <v>0</v>
      </c>
      <c r="AS1109" s="55"/>
      <c r="AT1109" s="55"/>
      <c r="AU1109" s="55">
        <f t="shared" si="93"/>
        <v>60</v>
      </c>
      <c r="AV1109" s="71" t="s">
        <v>129</v>
      </c>
      <c r="AW1109" s="55">
        <v>3</v>
      </c>
      <c r="AX1109" s="55" t="s">
        <v>94</v>
      </c>
      <c r="AY1109" s="58"/>
      <c r="AZ1109" s="72"/>
      <c r="BA1109" s="70"/>
      <c r="BB1109" s="70"/>
      <c r="BC1109" s="70"/>
      <c r="BD1109" s="70"/>
      <c r="BE1109" s="70"/>
      <c r="BF1109" s="70"/>
      <c r="BG1109" s="70"/>
      <c r="BH1109" s="70"/>
      <c r="BI1109" s="46" t="s">
        <v>119</v>
      </c>
      <c r="BJ1109" s="70" t="s">
        <v>427</v>
      </c>
      <c r="BK1109" s="72" t="s">
        <v>73</v>
      </c>
      <c r="BL1109" s="72" t="s">
        <v>74</v>
      </c>
      <c r="BM1109" s="49">
        <v>44</v>
      </c>
      <c r="BN1109" s="60"/>
      <c r="BO1109" s="61">
        <v>48</v>
      </c>
      <c r="BP1109" s="61"/>
      <c r="BQ1109" s="79"/>
      <c r="BR1109" s="62"/>
      <c r="BS1109" s="74"/>
      <c r="BT1109" s="72" t="s">
        <v>105</v>
      </c>
      <c r="BV1109" s="38"/>
    </row>
    <row r="1110" spans="1:74" ht="22.5" customHeight="1">
      <c r="A1110" s="46">
        <v>22</v>
      </c>
      <c r="B1110" s="46">
        <v>871</v>
      </c>
      <c r="C1110" s="68" t="s">
        <v>1158</v>
      </c>
      <c r="D1110" s="49">
        <v>3</v>
      </c>
      <c r="E1110" s="49" t="str">
        <f t="shared" si="94"/>
        <v>1365BMKT0111</v>
      </c>
      <c r="F1110" s="104" t="s">
        <v>598</v>
      </c>
      <c r="G1110" s="49" t="s">
        <v>1159</v>
      </c>
      <c r="H1110" s="77" t="s">
        <v>111</v>
      </c>
      <c r="I1110" s="69" t="s">
        <v>620</v>
      </c>
      <c r="J1110" s="53"/>
      <c r="K1110" s="53"/>
      <c r="L1110" s="46"/>
      <c r="M1110" s="69"/>
      <c r="N1110" s="46">
        <v>1</v>
      </c>
      <c r="O1110" s="46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>
        <v>1</v>
      </c>
      <c r="AA1110" s="70"/>
      <c r="AB1110" s="70"/>
      <c r="AC1110" s="70"/>
      <c r="AD1110" s="70"/>
      <c r="AE1110" s="69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8">
        <v>60</v>
      </c>
      <c r="AQ1110" s="55">
        <f>VLOOKUP(E1110,'[1]LopHocPhan'!C$2:F$1412,4,FALSE)</f>
        <v>56</v>
      </c>
      <c r="AR1110" s="56">
        <f t="shared" si="89"/>
        <v>4</v>
      </c>
      <c r="AS1110" s="55"/>
      <c r="AT1110" s="55"/>
      <c r="AU1110" s="55">
        <f t="shared" si="93"/>
        <v>56</v>
      </c>
      <c r="AV1110" s="71" t="s">
        <v>129</v>
      </c>
      <c r="AW1110" s="55">
        <v>3</v>
      </c>
      <c r="AX1110" s="55" t="s">
        <v>99</v>
      </c>
      <c r="AY1110" s="58"/>
      <c r="AZ1110" s="72"/>
      <c r="BA1110" s="70"/>
      <c r="BB1110" s="70"/>
      <c r="BC1110" s="70"/>
      <c r="BD1110" s="70"/>
      <c r="BE1110" s="70"/>
      <c r="BF1110" s="70"/>
      <c r="BG1110" s="70"/>
      <c r="BH1110" s="70"/>
      <c r="BI1110" s="46" t="s">
        <v>119</v>
      </c>
      <c r="BJ1110" s="70" t="s">
        <v>421</v>
      </c>
      <c r="BK1110" s="72" t="s">
        <v>73</v>
      </c>
      <c r="BL1110" s="72" t="s">
        <v>74</v>
      </c>
      <c r="BM1110" s="49">
        <v>44</v>
      </c>
      <c r="BN1110" s="60"/>
      <c r="BO1110" s="61">
        <v>48</v>
      </c>
      <c r="BP1110" s="61"/>
      <c r="BQ1110" s="79"/>
      <c r="BR1110" s="62"/>
      <c r="BS1110" s="74"/>
      <c r="BT1110" s="72" t="s">
        <v>105</v>
      </c>
      <c r="BV1110" s="38"/>
    </row>
    <row r="1111" spans="1:74" ht="22.5" customHeight="1">
      <c r="A1111" s="46">
        <v>23</v>
      </c>
      <c r="B1111" s="46">
        <v>872</v>
      </c>
      <c r="C1111" s="68" t="s">
        <v>1158</v>
      </c>
      <c r="D1111" s="49">
        <v>3</v>
      </c>
      <c r="E1111" s="49" t="str">
        <f t="shared" si="94"/>
        <v>1366BMKT0111</v>
      </c>
      <c r="F1111" s="104" t="s">
        <v>600</v>
      </c>
      <c r="G1111" s="49" t="s">
        <v>1159</v>
      </c>
      <c r="H1111" s="77" t="s">
        <v>111</v>
      </c>
      <c r="I1111" s="69" t="s">
        <v>620</v>
      </c>
      <c r="J1111" s="53"/>
      <c r="K1111" s="53"/>
      <c r="L1111" s="46"/>
      <c r="M1111" s="69"/>
      <c r="N1111" s="46">
        <v>1</v>
      </c>
      <c r="O1111" s="46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>
        <v>1</v>
      </c>
      <c r="AA1111" s="70"/>
      <c r="AB1111" s="70"/>
      <c r="AC1111" s="70"/>
      <c r="AD1111" s="70"/>
      <c r="AE1111" s="69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8">
        <v>60</v>
      </c>
      <c r="AQ1111" s="55">
        <f>VLOOKUP(E1111,'[1]LopHocPhan'!C$2:F$1412,4,FALSE)</f>
        <v>59</v>
      </c>
      <c r="AR1111" s="56">
        <f t="shared" si="89"/>
        <v>1</v>
      </c>
      <c r="AS1111" s="55"/>
      <c r="AT1111" s="55"/>
      <c r="AU1111" s="55">
        <f t="shared" si="93"/>
        <v>59</v>
      </c>
      <c r="AV1111" s="71" t="s">
        <v>129</v>
      </c>
      <c r="AW1111" s="55">
        <v>3</v>
      </c>
      <c r="AX1111" s="55" t="s">
        <v>104</v>
      </c>
      <c r="AY1111" s="58"/>
      <c r="AZ1111" s="72"/>
      <c r="BA1111" s="70"/>
      <c r="BB1111" s="70"/>
      <c r="BC1111" s="70"/>
      <c r="BD1111" s="70"/>
      <c r="BE1111" s="70"/>
      <c r="BF1111" s="70"/>
      <c r="BG1111" s="70"/>
      <c r="BH1111" s="70"/>
      <c r="BI1111" s="46" t="s">
        <v>119</v>
      </c>
      <c r="BJ1111" s="70" t="s">
        <v>298</v>
      </c>
      <c r="BK1111" s="72" t="s">
        <v>73</v>
      </c>
      <c r="BL1111" s="72" t="s">
        <v>74</v>
      </c>
      <c r="BM1111" s="49">
        <v>44</v>
      </c>
      <c r="BN1111" s="60"/>
      <c r="BO1111" s="61">
        <v>48</v>
      </c>
      <c r="BP1111" s="61"/>
      <c r="BQ1111" s="79"/>
      <c r="BR1111" s="62"/>
      <c r="BS1111" s="74"/>
      <c r="BT1111" s="72" t="s">
        <v>105</v>
      </c>
      <c r="BV1111" s="38"/>
    </row>
    <row r="1112" spans="1:74" ht="22.5" customHeight="1">
      <c r="A1112" s="46">
        <v>24</v>
      </c>
      <c r="B1112" s="46">
        <v>888</v>
      </c>
      <c r="C1112" s="68" t="s">
        <v>1158</v>
      </c>
      <c r="D1112" s="49">
        <v>3</v>
      </c>
      <c r="E1112" s="49" t="str">
        <f t="shared" si="94"/>
        <v>1367BMKT0111</v>
      </c>
      <c r="F1112" s="104" t="s">
        <v>786</v>
      </c>
      <c r="G1112" s="49" t="s">
        <v>1159</v>
      </c>
      <c r="H1112" s="77" t="s">
        <v>111</v>
      </c>
      <c r="I1112" s="69" t="s">
        <v>621</v>
      </c>
      <c r="J1112" s="53"/>
      <c r="K1112" s="53"/>
      <c r="L1112" s="46"/>
      <c r="M1112" s="69"/>
      <c r="N1112" s="46">
        <v>1</v>
      </c>
      <c r="O1112" s="46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>
        <v>1</v>
      </c>
      <c r="AB1112" s="70"/>
      <c r="AC1112" s="70"/>
      <c r="AD1112" s="70"/>
      <c r="AE1112" s="69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8">
        <v>110</v>
      </c>
      <c r="AQ1112" s="55">
        <f>VLOOKUP(E1112,'[1]LopHocPhan'!C$2:F$1412,4,FALSE)</f>
        <v>93</v>
      </c>
      <c r="AR1112" s="56">
        <f t="shared" si="89"/>
        <v>17</v>
      </c>
      <c r="AS1112" s="55"/>
      <c r="AT1112" s="55"/>
      <c r="AU1112" s="55">
        <f t="shared" si="93"/>
        <v>93</v>
      </c>
      <c r="AV1112" s="71" t="s">
        <v>173</v>
      </c>
      <c r="AW1112" s="55">
        <v>3</v>
      </c>
      <c r="AX1112" s="55" t="s">
        <v>81</v>
      </c>
      <c r="AY1112" s="58"/>
      <c r="AZ1112" s="72"/>
      <c r="BA1112" s="70"/>
      <c r="BB1112" s="70"/>
      <c r="BC1112" s="46" t="s">
        <v>119</v>
      </c>
      <c r="BD1112" s="70" t="s">
        <v>204</v>
      </c>
      <c r="BE1112" s="70"/>
      <c r="BF1112" s="70"/>
      <c r="BG1112" s="70"/>
      <c r="BH1112" s="70"/>
      <c r="BI1112" s="70"/>
      <c r="BJ1112" s="70"/>
      <c r="BK1112" s="72" t="s">
        <v>73</v>
      </c>
      <c r="BL1112" s="58" t="s">
        <v>87</v>
      </c>
      <c r="BM1112" s="49">
        <v>44</v>
      </c>
      <c r="BN1112" s="60"/>
      <c r="BO1112" s="61">
        <v>48</v>
      </c>
      <c r="BP1112" s="61"/>
      <c r="BQ1112" s="79"/>
      <c r="BR1112" s="62"/>
      <c r="BS1112" s="74"/>
      <c r="BT1112" s="72" t="s">
        <v>105</v>
      </c>
      <c r="BV1112" s="38"/>
    </row>
    <row r="1113" spans="1:74" ht="22.5" customHeight="1">
      <c r="A1113" s="46">
        <v>25</v>
      </c>
      <c r="B1113" s="46">
        <v>889</v>
      </c>
      <c r="C1113" s="68" t="s">
        <v>1158</v>
      </c>
      <c r="D1113" s="49">
        <v>3</v>
      </c>
      <c r="E1113" s="49" t="str">
        <f t="shared" si="94"/>
        <v>1368BMKT0111</v>
      </c>
      <c r="F1113" s="104" t="s">
        <v>986</v>
      </c>
      <c r="G1113" s="49" t="s">
        <v>1159</v>
      </c>
      <c r="H1113" s="77" t="s">
        <v>111</v>
      </c>
      <c r="I1113" s="69" t="s">
        <v>621</v>
      </c>
      <c r="J1113" s="53"/>
      <c r="K1113" s="53"/>
      <c r="L1113" s="46"/>
      <c r="M1113" s="69"/>
      <c r="N1113" s="46">
        <v>1</v>
      </c>
      <c r="O1113" s="46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>
        <v>1</v>
      </c>
      <c r="AB1113" s="70"/>
      <c r="AC1113" s="70"/>
      <c r="AD1113" s="70"/>
      <c r="AE1113" s="69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8">
        <v>110</v>
      </c>
      <c r="AQ1113" s="55">
        <f>VLOOKUP(E1113,'[1]LopHocPhan'!C$2:F$1412,4,FALSE)</f>
        <v>97</v>
      </c>
      <c r="AR1113" s="56">
        <f t="shared" si="89"/>
        <v>13</v>
      </c>
      <c r="AS1113" s="55"/>
      <c r="AT1113" s="55"/>
      <c r="AU1113" s="55">
        <f t="shared" si="93"/>
        <v>97</v>
      </c>
      <c r="AV1113" s="71" t="s">
        <v>173</v>
      </c>
      <c r="AW1113" s="55">
        <v>3</v>
      </c>
      <c r="AX1113" s="55" t="s">
        <v>402</v>
      </c>
      <c r="AY1113" s="58"/>
      <c r="AZ1113" s="72"/>
      <c r="BA1113" s="70"/>
      <c r="BB1113" s="70"/>
      <c r="BC1113" s="46" t="s">
        <v>119</v>
      </c>
      <c r="BD1113" s="70" t="s">
        <v>116</v>
      </c>
      <c r="BE1113" s="70"/>
      <c r="BF1113" s="70"/>
      <c r="BG1113" s="70"/>
      <c r="BH1113" s="70"/>
      <c r="BI1113" s="70"/>
      <c r="BJ1113" s="70"/>
      <c r="BK1113" s="72" t="s">
        <v>73</v>
      </c>
      <c r="BL1113" s="58" t="s">
        <v>87</v>
      </c>
      <c r="BM1113" s="49">
        <v>44</v>
      </c>
      <c r="BN1113" s="60"/>
      <c r="BO1113" s="61">
        <v>48</v>
      </c>
      <c r="BP1113" s="61"/>
      <c r="BQ1113" s="79"/>
      <c r="BR1113" s="62"/>
      <c r="BS1113" s="74"/>
      <c r="BT1113" s="72" t="s">
        <v>105</v>
      </c>
      <c r="BV1113" s="38"/>
    </row>
    <row r="1114" spans="1:74" ht="22.5" customHeight="1">
      <c r="A1114" s="46">
        <v>26</v>
      </c>
      <c r="B1114" s="46">
        <v>904</v>
      </c>
      <c r="C1114" s="81" t="s">
        <v>1158</v>
      </c>
      <c r="D1114" s="70">
        <v>3</v>
      </c>
      <c r="E1114" s="49" t="str">
        <f t="shared" si="94"/>
        <v>1369BMKT0111</v>
      </c>
      <c r="F1114" s="104" t="s">
        <v>987</v>
      </c>
      <c r="G1114" s="70" t="s">
        <v>1159</v>
      </c>
      <c r="H1114" s="77" t="s">
        <v>111</v>
      </c>
      <c r="I1114" s="69" t="s">
        <v>622</v>
      </c>
      <c r="J1114" s="53"/>
      <c r="K1114" s="53"/>
      <c r="L1114" s="46"/>
      <c r="M1114" s="69"/>
      <c r="N1114" s="46">
        <v>1</v>
      </c>
      <c r="O1114" s="46"/>
      <c r="P1114" s="70"/>
      <c r="Q1114" s="70"/>
      <c r="R1114" s="70"/>
      <c r="S1114" s="70"/>
      <c r="T1114" s="70"/>
      <c r="U1114" s="70">
        <v>1</v>
      </c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69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8">
        <v>110</v>
      </c>
      <c r="AQ1114" s="55">
        <f>VLOOKUP(E1114,'[1]LopHocPhan'!C$2:F$1412,4,FALSE)</f>
        <v>109</v>
      </c>
      <c r="AR1114" s="56">
        <f t="shared" si="89"/>
        <v>1</v>
      </c>
      <c r="AS1114" s="55"/>
      <c r="AT1114" s="55"/>
      <c r="AU1114" s="55">
        <f t="shared" si="93"/>
        <v>109</v>
      </c>
      <c r="AV1114" s="71" t="s">
        <v>183</v>
      </c>
      <c r="AW1114" s="55">
        <v>1</v>
      </c>
      <c r="AX1114" s="55" t="s">
        <v>791</v>
      </c>
      <c r="AY1114" s="58"/>
      <c r="AZ1114" s="72" t="s">
        <v>1162</v>
      </c>
      <c r="BA1114" s="46" t="s">
        <v>115</v>
      </c>
      <c r="BB1114" s="70" t="s">
        <v>131</v>
      </c>
      <c r="BC1114" s="70"/>
      <c r="BD1114" s="70"/>
      <c r="BE1114" s="70"/>
      <c r="BF1114" s="70"/>
      <c r="BG1114" s="70"/>
      <c r="BH1114" s="70"/>
      <c r="BI1114" s="70"/>
      <c r="BJ1114" s="70"/>
      <c r="BK1114" s="72" t="s">
        <v>73</v>
      </c>
      <c r="BL1114" s="72" t="s">
        <v>87</v>
      </c>
      <c r="BM1114" s="49">
        <v>44</v>
      </c>
      <c r="BN1114" s="60"/>
      <c r="BO1114" s="61">
        <v>48</v>
      </c>
      <c r="BP1114" s="61"/>
      <c r="BQ1114" s="79"/>
      <c r="BR1114" s="62"/>
      <c r="BS1114" s="74"/>
      <c r="BT1114" s="72" t="s">
        <v>105</v>
      </c>
      <c r="BV1114" s="38"/>
    </row>
    <row r="1115" spans="1:74" ht="22.5" customHeight="1">
      <c r="A1115" s="46">
        <v>27</v>
      </c>
      <c r="B1115" s="46">
        <v>905</v>
      </c>
      <c r="C1115" s="81" t="s">
        <v>1158</v>
      </c>
      <c r="D1115" s="70">
        <v>3</v>
      </c>
      <c r="E1115" s="49" t="str">
        <f t="shared" si="94"/>
        <v>1370BMKT0111</v>
      </c>
      <c r="F1115" s="104" t="s">
        <v>989</v>
      </c>
      <c r="G1115" s="70" t="s">
        <v>1159</v>
      </c>
      <c r="H1115" s="77" t="s">
        <v>111</v>
      </c>
      <c r="I1115" s="69" t="s">
        <v>622</v>
      </c>
      <c r="J1115" s="53"/>
      <c r="K1115" s="53"/>
      <c r="L1115" s="46"/>
      <c r="M1115" s="69"/>
      <c r="N1115" s="46">
        <v>1</v>
      </c>
      <c r="O1115" s="46"/>
      <c r="P1115" s="70"/>
      <c r="Q1115" s="70"/>
      <c r="R1115" s="70"/>
      <c r="S1115" s="70"/>
      <c r="T1115" s="70"/>
      <c r="U1115" s="70">
        <v>1</v>
      </c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69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8">
        <v>150</v>
      </c>
      <c r="AQ1115" s="55">
        <f>VLOOKUP(E1115,'[1]LopHocPhan'!C$2:F$1412,4,FALSE)</f>
        <v>139</v>
      </c>
      <c r="AR1115" s="56">
        <f t="shared" si="89"/>
        <v>11</v>
      </c>
      <c r="AS1115" s="55"/>
      <c r="AT1115" s="55"/>
      <c r="AU1115" s="55">
        <f t="shared" si="93"/>
        <v>139</v>
      </c>
      <c r="AV1115" s="71" t="s">
        <v>183</v>
      </c>
      <c r="AW1115" s="55">
        <v>1</v>
      </c>
      <c r="AX1115" s="55" t="s">
        <v>873</v>
      </c>
      <c r="AY1115" s="58"/>
      <c r="AZ1115" s="72" t="s">
        <v>470</v>
      </c>
      <c r="BA1115" s="46" t="s">
        <v>115</v>
      </c>
      <c r="BB1115" s="70" t="s">
        <v>158</v>
      </c>
      <c r="BC1115" s="70"/>
      <c r="BD1115" s="70"/>
      <c r="BE1115" s="70"/>
      <c r="BF1115" s="70"/>
      <c r="BG1115" s="70"/>
      <c r="BH1115" s="70"/>
      <c r="BI1115" s="70"/>
      <c r="BJ1115" s="70"/>
      <c r="BK1115" s="72" t="s">
        <v>73</v>
      </c>
      <c r="BL1115" s="72" t="s">
        <v>87</v>
      </c>
      <c r="BM1115" s="49">
        <v>44</v>
      </c>
      <c r="BN1115" s="60"/>
      <c r="BO1115" s="61">
        <v>48</v>
      </c>
      <c r="BP1115" s="61"/>
      <c r="BQ1115" s="79"/>
      <c r="BR1115" s="62"/>
      <c r="BS1115" s="74"/>
      <c r="BT1115" s="72" t="s">
        <v>105</v>
      </c>
      <c r="BV1115" s="38"/>
    </row>
    <row r="1116" spans="1:74" ht="22.5" customHeight="1">
      <c r="A1116" s="46">
        <v>28</v>
      </c>
      <c r="B1116" s="46">
        <v>976</v>
      </c>
      <c r="C1116" s="68" t="s">
        <v>1158</v>
      </c>
      <c r="D1116" s="49">
        <v>3</v>
      </c>
      <c r="E1116" s="49" t="str">
        <f t="shared" si="94"/>
        <v>1371BMKT0111</v>
      </c>
      <c r="F1116" s="104" t="s">
        <v>991</v>
      </c>
      <c r="G1116" s="77" t="s">
        <v>1159</v>
      </c>
      <c r="H1116" s="77" t="s">
        <v>111</v>
      </c>
      <c r="I1116" s="69" t="s">
        <v>159</v>
      </c>
      <c r="J1116" s="53"/>
      <c r="K1116" s="53"/>
      <c r="L1116" s="46"/>
      <c r="M1116" s="69"/>
      <c r="N1116" s="46">
        <v>1</v>
      </c>
      <c r="O1116" s="46"/>
      <c r="P1116" s="70"/>
      <c r="Q1116" s="70"/>
      <c r="R1116" s="70"/>
      <c r="S1116" s="70"/>
      <c r="T1116" s="70"/>
      <c r="U1116" s="70"/>
      <c r="V1116" s="70"/>
      <c r="W1116" s="70"/>
      <c r="X1116" s="70">
        <v>1</v>
      </c>
      <c r="Y1116" s="70"/>
      <c r="Z1116" s="70"/>
      <c r="AA1116" s="70"/>
      <c r="AB1116" s="70"/>
      <c r="AC1116" s="70"/>
      <c r="AD1116" s="70"/>
      <c r="AE1116" s="69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8">
        <v>115</v>
      </c>
      <c r="AQ1116" s="55">
        <f>VLOOKUP(E1116,'[1]LopHocPhan'!C$2:F$1412,4,FALSE)</f>
        <v>110</v>
      </c>
      <c r="AR1116" s="56">
        <f t="shared" si="89"/>
        <v>5</v>
      </c>
      <c r="AS1116" s="55"/>
      <c r="AT1116" s="55"/>
      <c r="AU1116" s="55">
        <f t="shared" si="93"/>
        <v>110</v>
      </c>
      <c r="AV1116" s="71" t="s">
        <v>173</v>
      </c>
      <c r="AW1116" s="55">
        <v>1</v>
      </c>
      <c r="AX1116" s="55" t="s">
        <v>914</v>
      </c>
      <c r="AY1116" s="58"/>
      <c r="AZ1116" s="58" t="s">
        <v>915</v>
      </c>
      <c r="BA1116" s="70"/>
      <c r="BB1116" s="70"/>
      <c r="BC1116" s="46" t="s">
        <v>115</v>
      </c>
      <c r="BD1116" s="70" t="s">
        <v>171</v>
      </c>
      <c r="BE1116" s="70"/>
      <c r="BF1116" s="70"/>
      <c r="BG1116" s="70"/>
      <c r="BH1116" s="70"/>
      <c r="BI1116" s="70"/>
      <c r="BJ1116" s="70"/>
      <c r="BK1116" s="72" t="s">
        <v>73</v>
      </c>
      <c r="BL1116" s="58" t="s">
        <v>87</v>
      </c>
      <c r="BM1116" s="49">
        <v>44</v>
      </c>
      <c r="BN1116" s="60"/>
      <c r="BO1116" s="61">
        <v>48</v>
      </c>
      <c r="BP1116" s="61"/>
      <c r="BQ1116" s="79" t="s">
        <v>391</v>
      </c>
      <c r="BR1116" s="62"/>
      <c r="BS1116" s="74"/>
      <c r="BT1116" s="72" t="s">
        <v>105</v>
      </c>
      <c r="BV1116" s="38"/>
    </row>
    <row r="1117" spans="1:74" ht="22.5" customHeight="1">
      <c r="A1117" s="46">
        <v>29</v>
      </c>
      <c r="B1117" s="46">
        <v>986</v>
      </c>
      <c r="C1117" s="68" t="s">
        <v>1158</v>
      </c>
      <c r="D1117" s="49">
        <v>3</v>
      </c>
      <c r="E1117" s="49" t="str">
        <f t="shared" si="94"/>
        <v>1372BMKT0111</v>
      </c>
      <c r="F1117" s="104" t="s">
        <v>992</v>
      </c>
      <c r="G1117" s="77" t="s">
        <v>1159</v>
      </c>
      <c r="H1117" s="77" t="s">
        <v>111</v>
      </c>
      <c r="I1117" s="70" t="s">
        <v>1163</v>
      </c>
      <c r="J1117" s="53"/>
      <c r="K1117" s="53"/>
      <c r="L1117" s="46"/>
      <c r="M1117" s="69"/>
      <c r="N1117" s="46">
        <v>1</v>
      </c>
      <c r="O1117" s="46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>
        <v>1</v>
      </c>
      <c r="AD1117" s="70">
        <v>1</v>
      </c>
      <c r="AE1117" s="69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>
        <v>120</v>
      </c>
      <c r="AQ1117" s="55">
        <f>VLOOKUP(E1117,'[1]LopHocPhan'!C$2:F$1412,4,FALSE)</f>
        <v>64</v>
      </c>
      <c r="AR1117" s="56">
        <f t="shared" si="89"/>
        <v>56</v>
      </c>
      <c r="AS1117" s="55" t="s">
        <v>320</v>
      </c>
      <c r="AT1117" s="55"/>
      <c r="AU1117" s="55">
        <f t="shared" si="93"/>
        <v>64</v>
      </c>
      <c r="AV1117" s="71" t="s">
        <v>84</v>
      </c>
      <c r="AW1117" s="55">
        <v>3</v>
      </c>
      <c r="AX1117" s="55" t="s">
        <v>116</v>
      </c>
      <c r="AY1117" s="58"/>
      <c r="AZ1117" s="72"/>
      <c r="BA1117" s="70"/>
      <c r="BB1117" s="70"/>
      <c r="BC1117" s="46" t="s">
        <v>119</v>
      </c>
      <c r="BD1117" s="70" t="s">
        <v>135</v>
      </c>
      <c r="BE1117" s="70"/>
      <c r="BF1117" s="70"/>
      <c r="BG1117" s="70"/>
      <c r="BH1117" s="70"/>
      <c r="BI1117" s="70"/>
      <c r="BJ1117" s="70"/>
      <c r="BK1117" s="72" t="s">
        <v>73</v>
      </c>
      <c r="BL1117" s="58" t="s">
        <v>87</v>
      </c>
      <c r="BM1117" s="49">
        <v>44</v>
      </c>
      <c r="BN1117" s="60"/>
      <c r="BO1117" s="61">
        <v>48</v>
      </c>
      <c r="BP1117" s="61"/>
      <c r="BQ1117" s="79"/>
      <c r="BR1117" s="62"/>
      <c r="BS1117" s="74"/>
      <c r="BT1117" s="72" t="s">
        <v>105</v>
      </c>
      <c r="BV1117" s="38"/>
    </row>
    <row r="1118" spans="1:74" ht="22.5" customHeight="1">
      <c r="A1118" s="46">
        <v>30</v>
      </c>
      <c r="B1118" s="46">
        <v>1225</v>
      </c>
      <c r="C1118" s="83" t="s">
        <v>1164</v>
      </c>
      <c r="D1118" s="49">
        <v>2</v>
      </c>
      <c r="E1118" s="49" t="str">
        <f t="shared" si="94"/>
        <v>1351BMKT1412</v>
      </c>
      <c r="F1118" s="84">
        <v>1351</v>
      </c>
      <c r="G1118" s="85" t="s">
        <v>1165</v>
      </c>
      <c r="H1118" s="77" t="s">
        <v>66</v>
      </c>
      <c r="I1118" s="70" t="s">
        <v>219</v>
      </c>
      <c r="J1118" s="53"/>
      <c r="K1118" s="53"/>
      <c r="L1118" s="46"/>
      <c r="M1118" s="69"/>
      <c r="N1118" s="46"/>
      <c r="O1118" s="46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69"/>
      <c r="AF1118" s="70"/>
      <c r="AG1118" s="70"/>
      <c r="AH1118" s="70"/>
      <c r="AI1118" s="70"/>
      <c r="AJ1118" s="70"/>
      <c r="AK1118" s="70"/>
      <c r="AL1118" s="70">
        <v>1</v>
      </c>
      <c r="AM1118" s="70"/>
      <c r="AN1118" s="70"/>
      <c r="AO1118" s="70"/>
      <c r="AP1118" s="78">
        <v>120</v>
      </c>
      <c r="AQ1118" s="55">
        <f>VLOOKUP(E1118,'[1]LopHocPhan'!C$2:F$1412,4,FALSE)</f>
        <v>111</v>
      </c>
      <c r="AR1118" s="56">
        <f t="shared" si="89"/>
        <v>9</v>
      </c>
      <c r="AS1118" s="55"/>
      <c r="AT1118" s="55"/>
      <c r="AU1118" s="55">
        <f t="shared" si="93"/>
        <v>111</v>
      </c>
      <c r="AV1118" s="57" t="s">
        <v>175</v>
      </c>
      <c r="AW1118" s="55">
        <v>4</v>
      </c>
      <c r="AX1118" s="55" t="s">
        <v>854</v>
      </c>
      <c r="AY1118" s="58"/>
      <c r="AZ1118" s="58" t="s">
        <v>855</v>
      </c>
      <c r="BA1118" s="70"/>
      <c r="BB1118" s="70"/>
      <c r="BC1118" s="70" t="s">
        <v>93</v>
      </c>
      <c r="BD1118" s="70" t="s">
        <v>137</v>
      </c>
      <c r="BE1118" s="70"/>
      <c r="BF1118" s="70"/>
      <c r="BG1118" s="70"/>
      <c r="BH1118" s="70"/>
      <c r="BI1118" s="70"/>
      <c r="BJ1118" s="70"/>
      <c r="BK1118" s="72" t="s">
        <v>73</v>
      </c>
      <c r="BL1118" s="58" t="s">
        <v>87</v>
      </c>
      <c r="BM1118" s="49">
        <v>44</v>
      </c>
      <c r="BN1118" s="60"/>
      <c r="BO1118" s="61">
        <v>15</v>
      </c>
      <c r="BP1118" s="61"/>
      <c r="BQ1118" s="79"/>
      <c r="BR1118" s="62"/>
      <c r="BS1118" s="74"/>
      <c r="BT1118" s="72" t="s">
        <v>75</v>
      </c>
      <c r="BV1118" s="38"/>
    </row>
    <row r="1119" spans="1:74" ht="22.5" customHeight="1">
      <c r="A1119" s="46">
        <v>31</v>
      </c>
      <c r="B1119" s="46">
        <v>1233</v>
      </c>
      <c r="C1119" s="83" t="s">
        <v>1166</v>
      </c>
      <c r="D1119" s="49">
        <v>2</v>
      </c>
      <c r="E1119" s="49" t="str">
        <f t="shared" si="94"/>
        <v>1353BMKT1222</v>
      </c>
      <c r="F1119" s="84">
        <v>1353</v>
      </c>
      <c r="G1119" s="85" t="s">
        <v>1167</v>
      </c>
      <c r="H1119" s="77" t="s">
        <v>66</v>
      </c>
      <c r="I1119" s="70" t="s">
        <v>219</v>
      </c>
      <c r="J1119" s="53"/>
      <c r="K1119" s="53"/>
      <c r="L1119" s="46"/>
      <c r="M1119" s="69"/>
      <c r="N1119" s="46"/>
      <c r="O1119" s="46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69"/>
      <c r="AF1119" s="70"/>
      <c r="AG1119" s="70"/>
      <c r="AH1119" s="70"/>
      <c r="AI1119" s="70"/>
      <c r="AJ1119" s="70"/>
      <c r="AK1119" s="70"/>
      <c r="AL1119" s="70">
        <v>1</v>
      </c>
      <c r="AM1119" s="70"/>
      <c r="AN1119" s="70"/>
      <c r="AO1119" s="70"/>
      <c r="AP1119" s="78">
        <v>120</v>
      </c>
      <c r="AQ1119" s="55">
        <f>VLOOKUP(E1119,'[1]LopHocPhan'!C$2:F$1412,4,FALSE)</f>
        <v>101</v>
      </c>
      <c r="AR1119" s="56">
        <f t="shared" si="89"/>
        <v>19</v>
      </c>
      <c r="AS1119" s="55"/>
      <c r="AT1119" s="55"/>
      <c r="AU1119" s="55">
        <f t="shared" si="93"/>
        <v>101</v>
      </c>
      <c r="AV1119" s="57" t="s">
        <v>136</v>
      </c>
      <c r="AW1119" s="55">
        <v>3</v>
      </c>
      <c r="AX1119" s="55" t="s">
        <v>523</v>
      </c>
      <c r="AY1119" s="72"/>
      <c r="AZ1119" s="58" t="s">
        <v>694</v>
      </c>
      <c r="BA1119" s="70" t="s">
        <v>119</v>
      </c>
      <c r="BB1119" s="70" t="s">
        <v>204</v>
      </c>
      <c r="BC1119" s="70"/>
      <c r="BD1119" s="70"/>
      <c r="BE1119" s="70"/>
      <c r="BF1119" s="70"/>
      <c r="BG1119" s="70"/>
      <c r="BH1119" s="70"/>
      <c r="BI1119" s="70"/>
      <c r="BJ1119" s="70"/>
      <c r="BK1119" s="72" t="s">
        <v>1168</v>
      </c>
      <c r="BL1119" s="72" t="s">
        <v>87</v>
      </c>
      <c r="BM1119" s="49">
        <v>44</v>
      </c>
      <c r="BN1119" s="60"/>
      <c r="BO1119" s="61">
        <v>15</v>
      </c>
      <c r="BP1119" s="61"/>
      <c r="BQ1119" s="79"/>
      <c r="BR1119" s="62"/>
      <c r="BS1119" s="74"/>
      <c r="BT1119" s="72" t="s">
        <v>75</v>
      </c>
      <c r="BV1119" s="38"/>
    </row>
    <row r="1120" spans="1:72" ht="22.5" customHeight="1">
      <c r="A1120" s="46">
        <v>1</v>
      </c>
      <c r="B1120" s="46">
        <v>348</v>
      </c>
      <c r="C1120" s="117" t="s">
        <v>1169</v>
      </c>
      <c r="D1120" s="48">
        <v>2</v>
      </c>
      <c r="E1120" s="49" t="str">
        <f t="shared" si="94"/>
        <v>1351SCRE0111</v>
      </c>
      <c r="F1120" s="50">
        <v>1351</v>
      </c>
      <c r="G1120" s="99" t="s">
        <v>1170</v>
      </c>
      <c r="H1120" s="52" t="s">
        <v>66</v>
      </c>
      <c r="I1120" s="46" t="s">
        <v>83</v>
      </c>
      <c r="J1120" s="53"/>
      <c r="K1120" s="53"/>
      <c r="L1120" s="46">
        <v>1</v>
      </c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>
        <v>1</v>
      </c>
      <c r="AA1120" s="46"/>
      <c r="AB1120" s="46"/>
      <c r="AC1120" s="46"/>
      <c r="AD1120" s="46"/>
      <c r="AE1120" s="53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54">
        <v>125</v>
      </c>
      <c r="AQ1120" s="55">
        <f>VLOOKUP(E1120,'[1]LopHocPhan'!C$2:F$1412,4,FALSE)</f>
        <v>122</v>
      </c>
      <c r="AR1120" s="56">
        <f t="shared" si="89"/>
        <v>3</v>
      </c>
      <c r="AS1120" s="55"/>
      <c r="AT1120" s="55"/>
      <c r="AU1120" s="55">
        <f t="shared" si="93"/>
        <v>122</v>
      </c>
      <c r="AV1120" s="71" t="s">
        <v>163</v>
      </c>
      <c r="AW1120" s="55">
        <v>4</v>
      </c>
      <c r="AX1120" s="55" t="s">
        <v>1171</v>
      </c>
      <c r="AY1120" s="58"/>
      <c r="AZ1120" s="58" t="s">
        <v>1172</v>
      </c>
      <c r="BA1120" s="46"/>
      <c r="BB1120" s="46"/>
      <c r="BC1120" s="46"/>
      <c r="BD1120" s="46"/>
      <c r="BE1120" s="46" t="s">
        <v>93</v>
      </c>
      <c r="BF1120" s="46" t="s">
        <v>82</v>
      </c>
      <c r="BG1120" s="46"/>
      <c r="BH1120" s="46"/>
      <c r="BI1120" s="46"/>
      <c r="BJ1120" s="46"/>
      <c r="BK1120" s="58" t="s">
        <v>73</v>
      </c>
      <c r="BL1120" s="58" t="s">
        <v>74</v>
      </c>
      <c r="BM1120" s="52" t="s">
        <v>18</v>
      </c>
      <c r="BN1120" s="60"/>
      <c r="BO1120" s="36">
        <v>46</v>
      </c>
      <c r="BP1120" s="61"/>
      <c r="BQ1120" s="62"/>
      <c r="BR1120" s="62"/>
      <c r="BS1120" s="63"/>
      <c r="BT1120" s="58" t="s">
        <v>75</v>
      </c>
    </row>
    <row r="1121" spans="1:72" ht="22.5" customHeight="1">
      <c r="A1121" s="46">
        <v>1</v>
      </c>
      <c r="B1121" s="46">
        <v>372</v>
      </c>
      <c r="C1121" s="117" t="s">
        <v>1169</v>
      </c>
      <c r="D1121" s="48">
        <v>2</v>
      </c>
      <c r="E1121" s="49" t="str">
        <f t="shared" si="94"/>
        <v>1354SCRE0111</v>
      </c>
      <c r="F1121" s="50">
        <v>1354</v>
      </c>
      <c r="G1121" s="99" t="s">
        <v>1170</v>
      </c>
      <c r="H1121" s="52" t="s">
        <v>66</v>
      </c>
      <c r="I1121" s="46" t="s">
        <v>285</v>
      </c>
      <c r="J1121" s="53"/>
      <c r="K1121" s="53"/>
      <c r="L1121" s="46">
        <v>1</v>
      </c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>
        <v>1</v>
      </c>
      <c r="AC1121" s="46"/>
      <c r="AD1121" s="46"/>
      <c r="AE1121" s="53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54">
        <v>52</v>
      </c>
      <c r="AQ1121" s="55">
        <f>VLOOKUP(E1121,'[1]LopHocPhan'!C$2:F$1412,4,FALSE)</f>
        <v>52</v>
      </c>
      <c r="AR1121" s="56">
        <f t="shared" si="89"/>
        <v>0</v>
      </c>
      <c r="AS1121" s="55"/>
      <c r="AT1121" s="55"/>
      <c r="AU1121" s="55">
        <f t="shared" si="93"/>
        <v>52</v>
      </c>
      <c r="AV1121" s="71" t="s">
        <v>102</v>
      </c>
      <c r="AW1121" s="55">
        <v>2</v>
      </c>
      <c r="AX1121" s="55" t="s">
        <v>116</v>
      </c>
      <c r="AY1121" s="58"/>
      <c r="AZ1121" s="58"/>
      <c r="BA1121" s="46"/>
      <c r="BB1121" s="46"/>
      <c r="BC1121" s="46"/>
      <c r="BD1121" s="46"/>
      <c r="BE1121" s="46" t="s">
        <v>71</v>
      </c>
      <c r="BF1121" s="46" t="s">
        <v>137</v>
      </c>
      <c r="BG1121" s="46"/>
      <c r="BH1121" s="46"/>
      <c r="BI1121" s="46"/>
      <c r="BJ1121" s="46"/>
      <c r="BK1121" s="58" t="s">
        <v>73</v>
      </c>
      <c r="BL1121" s="58" t="s">
        <v>74</v>
      </c>
      <c r="BM1121" s="52" t="s">
        <v>19</v>
      </c>
      <c r="BN1121" s="60" t="s">
        <v>193</v>
      </c>
      <c r="BO1121" s="36">
        <v>46</v>
      </c>
      <c r="BP1121" s="61"/>
      <c r="BQ1121" s="62"/>
      <c r="BR1121" s="62"/>
      <c r="BS1121" s="63"/>
      <c r="BT1121" s="58" t="s">
        <v>75</v>
      </c>
    </row>
    <row r="1122" spans="1:72" ht="22.5" customHeight="1">
      <c r="A1122" s="46">
        <v>2</v>
      </c>
      <c r="B1122" s="46">
        <v>373</v>
      </c>
      <c r="C1122" s="117" t="s">
        <v>1169</v>
      </c>
      <c r="D1122" s="48">
        <v>2</v>
      </c>
      <c r="E1122" s="49" t="str">
        <f t="shared" si="94"/>
        <v>1376SCRE0111</v>
      </c>
      <c r="F1122" s="50">
        <v>1376</v>
      </c>
      <c r="G1122" s="99" t="s">
        <v>1170</v>
      </c>
      <c r="H1122" s="52" t="s">
        <v>66</v>
      </c>
      <c r="I1122" s="46" t="s">
        <v>285</v>
      </c>
      <c r="J1122" s="53"/>
      <c r="K1122" s="53"/>
      <c r="L1122" s="46">
        <v>1</v>
      </c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>
        <v>1</v>
      </c>
      <c r="AC1122" s="46"/>
      <c r="AD1122" s="46"/>
      <c r="AE1122" s="53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54">
        <v>52</v>
      </c>
      <c r="AQ1122" s="55">
        <f>VLOOKUP(E1122,'[1]LopHocPhan'!C$2:F$1412,4,FALSE)</f>
        <v>52</v>
      </c>
      <c r="AR1122" s="56">
        <f t="shared" si="89"/>
        <v>0</v>
      </c>
      <c r="AS1122" s="55"/>
      <c r="AT1122" s="55"/>
      <c r="AU1122" s="55">
        <f t="shared" si="93"/>
        <v>52</v>
      </c>
      <c r="AV1122" s="71" t="s">
        <v>140</v>
      </c>
      <c r="AW1122" s="55">
        <v>2</v>
      </c>
      <c r="AX1122" s="55" t="s">
        <v>104</v>
      </c>
      <c r="AY1122" s="72"/>
      <c r="AZ1122" s="58"/>
      <c r="BA1122" s="46" t="s">
        <v>71</v>
      </c>
      <c r="BB1122" s="46" t="s">
        <v>287</v>
      </c>
      <c r="BC1122" s="46"/>
      <c r="BD1122" s="46"/>
      <c r="BE1122" s="46"/>
      <c r="BF1122" s="46"/>
      <c r="BG1122" s="46"/>
      <c r="BH1122" s="46"/>
      <c r="BI1122" s="46"/>
      <c r="BJ1122" s="46"/>
      <c r="BK1122" s="58" t="s">
        <v>73</v>
      </c>
      <c r="BL1122" s="72" t="s">
        <v>87</v>
      </c>
      <c r="BM1122" s="52" t="s">
        <v>19</v>
      </c>
      <c r="BN1122" s="60" t="s">
        <v>193</v>
      </c>
      <c r="BO1122" s="36">
        <v>46</v>
      </c>
      <c r="BP1122" s="61"/>
      <c r="BQ1122" s="62"/>
      <c r="BR1122" s="62"/>
      <c r="BS1122" s="63"/>
      <c r="BT1122" s="58" t="s">
        <v>75</v>
      </c>
    </row>
    <row r="1123" spans="1:72" ht="22.5" customHeight="1">
      <c r="A1123" s="46">
        <v>3</v>
      </c>
      <c r="B1123" s="46">
        <v>374</v>
      </c>
      <c r="C1123" s="117" t="s">
        <v>1169</v>
      </c>
      <c r="D1123" s="48">
        <v>2</v>
      </c>
      <c r="E1123" s="49" t="str">
        <f t="shared" si="94"/>
        <v>1377SCRE0111</v>
      </c>
      <c r="F1123" s="50">
        <v>1377</v>
      </c>
      <c r="G1123" s="99" t="s">
        <v>1170</v>
      </c>
      <c r="H1123" s="52" t="s">
        <v>66</v>
      </c>
      <c r="I1123" s="46" t="s">
        <v>285</v>
      </c>
      <c r="J1123" s="53"/>
      <c r="K1123" s="53"/>
      <c r="L1123" s="46">
        <v>1</v>
      </c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>
        <v>1</v>
      </c>
      <c r="AC1123" s="46"/>
      <c r="AD1123" s="46"/>
      <c r="AE1123" s="53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54">
        <v>52</v>
      </c>
      <c r="AQ1123" s="55">
        <f>VLOOKUP(E1123,'[1]LopHocPhan'!C$2:F$1412,4,FALSE)</f>
        <v>45</v>
      </c>
      <c r="AR1123" s="56">
        <f t="shared" si="89"/>
        <v>7</v>
      </c>
      <c r="AS1123" s="55"/>
      <c r="AT1123" s="55"/>
      <c r="AU1123" s="55">
        <f t="shared" si="93"/>
        <v>45</v>
      </c>
      <c r="AV1123" s="71" t="s">
        <v>188</v>
      </c>
      <c r="AW1123" s="55">
        <v>2</v>
      </c>
      <c r="AX1123" s="55" t="s">
        <v>116</v>
      </c>
      <c r="AY1123" s="58"/>
      <c r="AZ1123" s="58"/>
      <c r="BA1123" s="46"/>
      <c r="BB1123" s="46"/>
      <c r="BC1123" s="46"/>
      <c r="BD1123" s="46"/>
      <c r="BE1123" s="46"/>
      <c r="BF1123" s="46"/>
      <c r="BG1123" s="46"/>
      <c r="BH1123" s="46"/>
      <c r="BI1123" s="46" t="s">
        <v>71</v>
      </c>
      <c r="BJ1123" s="46" t="s">
        <v>125</v>
      </c>
      <c r="BK1123" s="58" t="s">
        <v>73</v>
      </c>
      <c r="BL1123" s="58" t="s">
        <v>74</v>
      </c>
      <c r="BM1123" s="52" t="s">
        <v>19</v>
      </c>
      <c r="BN1123" s="60" t="s">
        <v>193</v>
      </c>
      <c r="BO1123" s="36">
        <v>46</v>
      </c>
      <c r="BP1123" s="61"/>
      <c r="BQ1123" s="62"/>
      <c r="BR1123" s="62"/>
      <c r="BS1123" s="63"/>
      <c r="BT1123" s="58" t="s">
        <v>75</v>
      </c>
    </row>
    <row r="1124" spans="1:72" ht="22.5" customHeight="1">
      <c r="A1124" s="46">
        <v>1</v>
      </c>
      <c r="B1124" s="46">
        <v>558</v>
      </c>
      <c r="C1124" s="68" t="s">
        <v>1173</v>
      </c>
      <c r="D1124" s="49">
        <v>2</v>
      </c>
      <c r="E1124" s="49" t="str">
        <f t="shared" si="94"/>
        <v>1359SCRE0111</v>
      </c>
      <c r="F1124" s="50">
        <v>1359</v>
      </c>
      <c r="G1124" s="70" t="s">
        <v>1170</v>
      </c>
      <c r="H1124" s="49" t="s">
        <v>66</v>
      </c>
      <c r="I1124" s="70" t="s">
        <v>446</v>
      </c>
      <c r="J1124" s="53"/>
      <c r="K1124" s="53"/>
      <c r="L1124" s="46"/>
      <c r="M1124" s="69">
        <v>1</v>
      </c>
      <c r="N1124" s="46"/>
      <c r="O1124" s="46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>
        <v>1</v>
      </c>
      <c r="AD1124" s="70"/>
      <c r="AE1124" s="69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>
        <v>180</v>
      </c>
      <c r="AQ1124" s="55">
        <f>VLOOKUP(E1124,'[1]LopHocPhan'!C$2:F$1412,4,FALSE)</f>
        <v>177</v>
      </c>
      <c r="AR1124" s="56">
        <f t="shared" si="89"/>
        <v>3</v>
      </c>
      <c r="AS1124" s="55"/>
      <c r="AT1124" s="55"/>
      <c r="AU1124" s="55">
        <f t="shared" si="93"/>
        <v>177</v>
      </c>
      <c r="AV1124" s="71" t="s">
        <v>163</v>
      </c>
      <c r="AW1124" s="55">
        <v>2</v>
      </c>
      <c r="AX1124" s="55" t="s">
        <v>1174</v>
      </c>
      <c r="AY1124" s="72"/>
      <c r="AZ1124" s="72" t="s">
        <v>1175</v>
      </c>
      <c r="BA1124" s="70"/>
      <c r="BB1124" s="70"/>
      <c r="BC1124" s="70"/>
      <c r="BD1124" s="70"/>
      <c r="BE1124" s="70" t="s">
        <v>71</v>
      </c>
      <c r="BF1124" s="70" t="s">
        <v>208</v>
      </c>
      <c r="BG1124" s="70"/>
      <c r="BH1124" s="70"/>
      <c r="BI1124" s="70"/>
      <c r="BJ1124" s="70"/>
      <c r="BK1124" s="72" t="s">
        <v>73</v>
      </c>
      <c r="BL1124" s="72" t="s">
        <v>74</v>
      </c>
      <c r="BM1124" s="77" t="s">
        <v>28</v>
      </c>
      <c r="BN1124" s="60" t="s">
        <v>822</v>
      </c>
      <c r="BO1124" s="36">
        <v>47</v>
      </c>
      <c r="BP1124" s="61"/>
      <c r="BQ1124" s="62"/>
      <c r="BR1124" s="62"/>
      <c r="BS1124" s="74"/>
      <c r="BT1124" s="72" t="s">
        <v>105</v>
      </c>
    </row>
    <row r="1125" spans="1:72" ht="22.5" customHeight="1">
      <c r="A1125" s="46">
        <v>2</v>
      </c>
      <c r="B1125" s="46">
        <v>559</v>
      </c>
      <c r="C1125" s="68" t="s">
        <v>1173</v>
      </c>
      <c r="D1125" s="49">
        <v>2</v>
      </c>
      <c r="E1125" s="49" t="str">
        <f t="shared" si="94"/>
        <v>1360SCRE0111</v>
      </c>
      <c r="F1125" s="50">
        <v>1360</v>
      </c>
      <c r="G1125" s="70" t="s">
        <v>1170</v>
      </c>
      <c r="H1125" s="49" t="s">
        <v>66</v>
      </c>
      <c r="I1125" s="70" t="s">
        <v>446</v>
      </c>
      <c r="J1125" s="53"/>
      <c r="K1125" s="53"/>
      <c r="L1125" s="46"/>
      <c r="M1125" s="69">
        <v>1</v>
      </c>
      <c r="N1125" s="46"/>
      <c r="O1125" s="46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>
        <v>1</v>
      </c>
      <c r="AD1125" s="70"/>
      <c r="AE1125" s="69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>
        <v>180</v>
      </c>
      <c r="AQ1125" s="55">
        <f>VLOOKUP(E1125,'[1]LopHocPhan'!C$2:F$1412,4,FALSE)</f>
        <v>180</v>
      </c>
      <c r="AR1125" s="56">
        <f t="shared" si="89"/>
        <v>0</v>
      </c>
      <c r="AS1125" s="55"/>
      <c r="AT1125" s="55"/>
      <c r="AU1125" s="55">
        <f t="shared" si="93"/>
        <v>180</v>
      </c>
      <c r="AV1125" s="71" t="s">
        <v>80</v>
      </c>
      <c r="AW1125" s="55">
        <v>4</v>
      </c>
      <c r="AX1125" s="55" t="s">
        <v>1174</v>
      </c>
      <c r="AY1125" s="72"/>
      <c r="AZ1125" s="72" t="s">
        <v>1176</v>
      </c>
      <c r="BA1125" s="70"/>
      <c r="BB1125" s="70"/>
      <c r="BC1125" s="70"/>
      <c r="BD1125" s="70"/>
      <c r="BE1125" s="70"/>
      <c r="BF1125" s="70"/>
      <c r="BG1125" s="70" t="s">
        <v>93</v>
      </c>
      <c r="BH1125" s="70" t="s">
        <v>208</v>
      </c>
      <c r="BI1125" s="70"/>
      <c r="BJ1125" s="70"/>
      <c r="BK1125" s="72" t="s">
        <v>73</v>
      </c>
      <c r="BL1125" s="72" t="s">
        <v>74</v>
      </c>
      <c r="BM1125" s="77" t="s">
        <v>28</v>
      </c>
      <c r="BN1125" s="60" t="s">
        <v>822</v>
      </c>
      <c r="BO1125" s="36">
        <v>47</v>
      </c>
      <c r="BP1125" s="61"/>
      <c r="BQ1125" s="62"/>
      <c r="BR1125" s="62"/>
      <c r="BS1125" s="74"/>
      <c r="BT1125" s="72" t="s">
        <v>105</v>
      </c>
    </row>
    <row r="1126" spans="1:74" ht="22.5" customHeight="1">
      <c r="A1126" s="46">
        <v>3</v>
      </c>
      <c r="B1126" s="46">
        <v>848</v>
      </c>
      <c r="C1126" s="68" t="s">
        <v>1173</v>
      </c>
      <c r="D1126" s="49">
        <v>2</v>
      </c>
      <c r="E1126" s="49" t="str">
        <f t="shared" si="94"/>
        <v>1372SCRE0111</v>
      </c>
      <c r="F1126" s="50">
        <v>1372</v>
      </c>
      <c r="G1126" s="116" t="s">
        <v>1170</v>
      </c>
      <c r="H1126" s="77" t="s">
        <v>66</v>
      </c>
      <c r="I1126" s="69" t="s">
        <v>487</v>
      </c>
      <c r="J1126" s="53"/>
      <c r="K1126" s="53"/>
      <c r="L1126" s="46"/>
      <c r="M1126" s="69"/>
      <c r="N1126" s="46">
        <v>1</v>
      </c>
      <c r="O1126" s="46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>
        <v>1</v>
      </c>
      <c r="AD1126" s="70"/>
      <c r="AE1126" s="69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8">
        <v>180</v>
      </c>
      <c r="AQ1126" s="55">
        <f>VLOOKUP(E1126,'[1]LopHocPhan'!C$2:F$1412,4,FALSE)</f>
        <v>180</v>
      </c>
      <c r="AR1126" s="56">
        <f t="shared" si="89"/>
        <v>0</v>
      </c>
      <c r="AS1126" s="55"/>
      <c r="AT1126" s="55"/>
      <c r="AU1126" s="55">
        <f t="shared" si="93"/>
        <v>180</v>
      </c>
      <c r="AV1126" s="71" t="s">
        <v>173</v>
      </c>
      <c r="AW1126" s="55">
        <v>4</v>
      </c>
      <c r="AX1126" s="55" t="s">
        <v>1177</v>
      </c>
      <c r="AY1126" s="58"/>
      <c r="AZ1126" s="72" t="s">
        <v>1178</v>
      </c>
      <c r="BA1126" s="70"/>
      <c r="BB1126" s="70"/>
      <c r="BC1126" s="46" t="s">
        <v>93</v>
      </c>
      <c r="BD1126" s="70" t="s">
        <v>208</v>
      </c>
      <c r="BE1126" s="70"/>
      <c r="BF1126" s="70"/>
      <c r="BG1126" s="70"/>
      <c r="BH1126" s="70"/>
      <c r="BI1126" s="70"/>
      <c r="BJ1126" s="70"/>
      <c r="BK1126" s="72" t="s">
        <v>73</v>
      </c>
      <c r="BL1126" s="58" t="s">
        <v>87</v>
      </c>
      <c r="BM1126" s="77" t="s">
        <v>28</v>
      </c>
      <c r="BN1126" s="60" t="s">
        <v>822</v>
      </c>
      <c r="BO1126" s="61">
        <v>48</v>
      </c>
      <c r="BP1126" s="61"/>
      <c r="BQ1126" s="79"/>
      <c r="BR1126" s="62"/>
      <c r="BS1126" s="74"/>
      <c r="BT1126" s="72" t="s">
        <v>105</v>
      </c>
      <c r="BV1126" s="38"/>
    </row>
    <row r="1127" spans="1:74" ht="22.5" customHeight="1">
      <c r="A1127" s="46">
        <v>4</v>
      </c>
      <c r="B1127" s="46">
        <v>849</v>
      </c>
      <c r="C1127" s="68" t="s">
        <v>1173</v>
      </c>
      <c r="D1127" s="49">
        <v>2</v>
      </c>
      <c r="E1127" s="49" t="str">
        <f t="shared" si="94"/>
        <v>1373SCRE0111</v>
      </c>
      <c r="F1127" s="50">
        <v>1373</v>
      </c>
      <c r="G1127" s="116" t="s">
        <v>1170</v>
      </c>
      <c r="H1127" s="77" t="s">
        <v>66</v>
      </c>
      <c r="I1127" s="69" t="s">
        <v>487</v>
      </c>
      <c r="J1127" s="53"/>
      <c r="K1127" s="53"/>
      <c r="L1127" s="46"/>
      <c r="M1127" s="69"/>
      <c r="N1127" s="46">
        <v>1</v>
      </c>
      <c r="O1127" s="46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>
        <v>1</v>
      </c>
      <c r="AD1127" s="70"/>
      <c r="AE1127" s="69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8">
        <v>180</v>
      </c>
      <c r="AQ1127" s="55">
        <f>VLOOKUP(E1127,'[1]LopHocPhan'!C$2:F$1412,4,FALSE)</f>
        <v>137</v>
      </c>
      <c r="AR1127" s="56">
        <f t="shared" si="89"/>
        <v>43</v>
      </c>
      <c r="AS1127" s="55"/>
      <c r="AT1127" s="55"/>
      <c r="AU1127" s="55">
        <f t="shared" si="93"/>
        <v>137</v>
      </c>
      <c r="AV1127" s="71" t="s">
        <v>96</v>
      </c>
      <c r="AW1127" s="55">
        <v>4</v>
      </c>
      <c r="AX1127" s="55" t="s">
        <v>1179</v>
      </c>
      <c r="AY1127" s="72"/>
      <c r="AZ1127" s="72" t="s">
        <v>1180</v>
      </c>
      <c r="BA1127" s="70"/>
      <c r="BB1127" s="70"/>
      <c r="BC1127" s="70"/>
      <c r="BD1127" s="70"/>
      <c r="BE1127" s="70"/>
      <c r="BF1127" s="70"/>
      <c r="BG1127" s="70"/>
      <c r="BH1127" s="70"/>
      <c r="BI1127" s="46" t="s">
        <v>93</v>
      </c>
      <c r="BJ1127" s="70" t="s">
        <v>208</v>
      </c>
      <c r="BK1127" s="72" t="s">
        <v>73</v>
      </c>
      <c r="BL1127" s="72" t="s">
        <v>74</v>
      </c>
      <c r="BM1127" s="77" t="s">
        <v>28</v>
      </c>
      <c r="BN1127" s="60" t="s">
        <v>822</v>
      </c>
      <c r="BO1127" s="61">
        <v>48</v>
      </c>
      <c r="BP1127" s="61"/>
      <c r="BQ1127" s="79"/>
      <c r="BR1127" s="62"/>
      <c r="BS1127" s="74"/>
      <c r="BT1127" s="72" t="s">
        <v>105</v>
      </c>
      <c r="BV1127" s="38"/>
    </row>
    <row r="1128" spans="1:74" ht="22.5" customHeight="1">
      <c r="A1128" s="46">
        <v>1</v>
      </c>
      <c r="B1128" s="46">
        <v>758</v>
      </c>
      <c r="C1128" s="68" t="s">
        <v>1173</v>
      </c>
      <c r="D1128" s="49">
        <v>2</v>
      </c>
      <c r="E1128" s="49" t="str">
        <f t="shared" si="94"/>
        <v>1364SCRE0111</v>
      </c>
      <c r="F1128" s="50">
        <v>1364</v>
      </c>
      <c r="G1128" s="116" t="s">
        <v>1170</v>
      </c>
      <c r="H1128" s="77" t="s">
        <v>66</v>
      </c>
      <c r="I1128" s="69" t="s">
        <v>507</v>
      </c>
      <c r="J1128" s="53"/>
      <c r="K1128" s="53"/>
      <c r="L1128" s="46"/>
      <c r="M1128" s="69"/>
      <c r="N1128" s="46">
        <v>1</v>
      </c>
      <c r="O1128" s="46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>
        <v>1</v>
      </c>
      <c r="AE1128" s="69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8">
        <v>120</v>
      </c>
      <c r="AQ1128" s="55">
        <f>VLOOKUP(E1128,'[1]LopHocPhan'!C$2:F$1412,4,FALSE)</f>
        <v>120</v>
      </c>
      <c r="AR1128" s="56">
        <f t="shared" si="89"/>
        <v>0</v>
      </c>
      <c r="AS1128" s="55"/>
      <c r="AT1128" s="55"/>
      <c r="AU1128" s="55">
        <f t="shared" si="93"/>
        <v>120</v>
      </c>
      <c r="AV1128" s="71" t="s">
        <v>153</v>
      </c>
      <c r="AW1128" s="55">
        <v>2</v>
      </c>
      <c r="AX1128" s="55" t="s">
        <v>256</v>
      </c>
      <c r="AY1128" s="58"/>
      <c r="AZ1128" s="72" t="s">
        <v>315</v>
      </c>
      <c r="BA1128" s="70"/>
      <c r="BB1128" s="70"/>
      <c r="BC1128" s="46" t="s">
        <v>71</v>
      </c>
      <c r="BD1128" s="70" t="s">
        <v>125</v>
      </c>
      <c r="BE1128" s="80"/>
      <c r="BF1128" s="50"/>
      <c r="BG1128" s="70"/>
      <c r="BH1128" s="70"/>
      <c r="BI1128" s="70"/>
      <c r="BJ1128" s="70"/>
      <c r="BK1128" s="72" t="s">
        <v>73</v>
      </c>
      <c r="BL1128" s="58" t="s">
        <v>87</v>
      </c>
      <c r="BM1128" s="77" t="s">
        <v>29</v>
      </c>
      <c r="BN1128" s="60"/>
      <c r="BO1128" s="61">
        <v>48</v>
      </c>
      <c r="BP1128" s="61"/>
      <c r="BQ1128" s="79"/>
      <c r="BR1128" s="62"/>
      <c r="BS1128" s="74"/>
      <c r="BT1128" s="72" t="s">
        <v>105</v>
      </c>
      <c r="BV1128" s="38"/>
    </row>
    <row r="1129" spans="1:74" ht="22.5" customHeight="1">
      <c r="A1129" s="46">
        <v>2</v>
      </c>
      <c r="B1129" s="46">
        <v>759</v>
      </c>
      <c r="C1129" s="68" t="s">
        <v>1173</v>
      </c>
      <c r="D1129" s="49">
        <v>2</v>
      </c>
      <c r="E1129" s="49" t="str">
        <f t="shared" si="94"/>
        <v>1365SCRE0111</v>
      </c>
      <c r="F1129" s="50">
        <v>1365</v>
      </c>
      <c r="G1129" s="116" t="s">
        <v>1170</v>
      </c>
      <c r="H1129" s="77" t="s">
        <v>66</v>
      </c>
      <c r="I1129" s="69" t="s">
        <v>507</v>
      </c>
      <c r="J1129" s="53"/>
      <c r="K1129" s="53"/>
      <c r="L1129" s="46"/>
      <c r="M1129" s="69"/>
      <c r="N1129" s="46">
        <v>1</v>
      </c>
      <c r="O1129" s="46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>
        <v>1</v>
      </c>
      <c r="AE1129" s="69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8">
        <v>120</v>
      </c>
      <c r="AQ1129" s="55">
        <f>VLOOKUP(E1129,'[1]LopHocPhan'!C$2:F$1412,4,FALSE)</f>
        <v>106</v>
      </c>
      <c r="AR1129" s="56">
        <f aca="true" t="shared" si="95" ref="AR1129:AR1144">AP1129-AQ1129</f>
        <v>14</v>
      </c>
      <c r="AS1129" s="55"/>
      <c r="AT1129" s="55"/>
      <c r="AU1129" s="55">
        <f t="shared" si="93"/>
        <v>106</v>
      </c>
      <c r="AV1129" s="71" t="s">
        <v>68</v>
      </c>
      <c r="AW1129" s="55">
        <v>2</v>
      </c>
      <c r="AX1129" s="55" t="s">
        <v>1181</v>
      </c>
      <c r="AY1129" s="72"/>
      <c r="AZ1129" s="72" t="s">
        <v>1182</v>
      </c>
      <c r="BA1129" s="70"/>
      <c r="BB1129" s="70"/>
      <c r="BC1129" s="70"/>
      <c r="BD1129" s="70"/>
      <c r="BE1129" s="70"/>
      <c r="BF1129" s="70"/>
      <c r="BG1129" s="46" t="s">
        <v>71</v>
      </c>
      <c r="BH1129" s="70" t="s">
        <v>318</v>
      </c>
      <c r="BI1129" s="70"/>
      <c r="BJ1129" s="70"/>
      <c r="BK1129" s="72" t="s">
        <v>73</v>
      </c>
      <c r="BL1129" s="72" t="s">
        <v>74</v>
      </c>
      <c r="BM1129" s="77" t="s">
        <v>29</v>
      </c>
      <c r="BN1129" s="60"/>
      <c r="BO1129" s="61">
        <v>48</v>
      </c>
      <c r="BP1129" s="61"/>
      <c r="BQ1129" s="79"/>
      <c r="BR1129" s="62"/>
      <c r="BS1129" s="74"/>
      <c r="BT1129" s="72" t="s">
        <v>105</v>
      </c>
      <c r="BV1129" s="38"/>
    </row>
    <row r="1130" spans="1:74" ht="22.5" customHeight="1">
      <c r="A1130" s="46">
        <v>1</v>
      </c>
      <c r="B1130" s="46">
        <v>778</v>
      </c>
      <c r="C1130" s="68" t="s">
        <v>1173</v>
      </c>
      <c r="D1130" s="49">
        <v>2</v>
      </c>
      <c r="E1130" s="49" t="str">
        <f t="shared" si="94"/>
        <v>1366SCRE0111</v>
      </c>
      <c r="F1130" s="50">
        <v>1366</v>
      </c>
      <c r="G1130" s="116" t="s">
        <v>1170</v>
      </c>
      <c r="H1130" s="77" t="s">
        <v>66</v>
      </c>
      <c r="I1130" s="69" t="s">
        <v>452</v>
      </c>
      <c r="J1130" s="53"/>
      <c r="K1130" s="53"/>
      <c r="L1130" s="46"/>
      <c r="M1130" s="69"/>
      <c r="N1130" s="46">
        <v>1</v>
      </c>
      <c r="O1130" s="46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69">
        <v>1</v>
      </c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8">
        <v>120</v>
      </c>
      <c r="AQ1130" s="55">
        <f>VLOOKUP(E1130,'[1]LopHocPhan'!C$2:F$1412,4,FALSE)</f>
        <v>118</v>
      </c>
      <c r="AR1130" s="56">
        <f t="shared" si="95"/>
        <v>2</v>
      </c>
      <c r="AS1130" s="55"/>
      <c r="AT1130" s="55"/>
      <c r="AU1130" s="55">
        <f t="shared" si="93"/>
        <v>118</v>
      </c>
      <c r="AV1130" s="71" t="s">
        <v>84</v>
      </c>
      <c r="AW1130" s="55">
        <v>2</v>
      </c>
      <c r="AX1130" s="55" t="s">
        <v>1183</v>
      </c>
      <c r="AY1130" s="58"/>
      <c r="AZ1130" s="72" t="s">
        <v>1184</v>
      </c>
      <c r="BA1130" s="70"/>
      <c r="BB1130" s="70"/>
      <c r="BC1130" s="46" t="s">
        <v>71</v>
      </c>
      <c r="BD1130" s="70" t="s">
        <v>116</v>
      </c>
      <c r="BE1130" s="70"/>
      <c r="BF1130" s="70"/>
      <c r="BG1130" s="70"/>
      <c r="BH1130" s="70"/>
      <c r="BI1130" s="70"/>
      <c r="BJ1130" s="70"/>
      <c r="BK1130" s="72" t="s">
        <v>73</v>
      </c>
      <c r="BL1130" s="58" t="s">
        <v>87</v>
      </c>
      <c r="BM1130" s="77" t="s">
        <v>30</v>
      </c>
      <c r="BN1130" s="60"/>
      <c r="BO1130" s="61">
        <v>48</v>
      </c>
      <c r="BP1130" s="61"/>
      <c r="BQ1130" s="79"/>
      <c r="BR1130" s="62"/>
      <c r="BS1130" s="74"/>
      <c r="BT1130" s="72" t="s">
        <v>105</v>
      </c>
      <c r="BV1130" s="38"/>
    </row>
    <row r="1131" spans="1:74" ht="22.5" customHeight="1">
      <c r="A1131" s="46">
        <v>2</v>
      </c>
      <c r="B1131" s="46">
        <v>779</v>
      </c>
      <c r="C1131" s="68" t="s">
        <v>1173</v>
      </c>
      <c r="D1131" s="49">
        <v>2</v>
      </c>
      <c r="E1131" s="49" t="str">
        <f t="shared" si="94"/>
        <v>1367SCRE0111</v>
      </c>
      <c r="F1131" s="50">
        <v>1367</v>
      </c>
      <c r="G1131" s="116" t="s">
        <v>1170</v>
      </c>
      <c r="H1131" s="77" t="s">
        <v>66</v>
      </c>
      <c r="I1131" s="69" t="s">
        <v>452</v>
      </c>
      <c r="J1131" s="53"/>
      <c r="K1131" s="53"/>
      <c r="L1131" s="46"/>
      <c r="M1131" s="69"/>
      <c r="N1131" s="46">
        <v>1</v>
      </c>
      <c r="O1131" s="46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69">
        <v>1</v>
      </c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8">
        <v>120</v>
      </c>
      <c r="AQ1131" s="55">
        <f>VLOOKUP(E1131,'[1]LopHocPhan'!C$2:F$1412,4,FALSE)</f>
        <v>97</v>
      </c>
      <c r="AR1131" s="56">
        <f t="shared" si="95"/>
        <v>23</v>
      </c>
      <c r="AS1131" s="55"/>
      <c r="AT1131" s="55"/>
      <c r="AU1131" s="55">
        <f t="shared" si="93"/>
        <v>97</v>
      </c>
      <c r="AV1131" s="71" t="s">
        <v>102</v>
      </c>
      <c r="AW1131" s="55">
        <v>4</v>
      </c>
      <c r="AX1131" s="55" t="s">
        <v>81</v>
      </c>
      <c r="AY1131" s="72"/>
      <c r="AZ1131" s="72"/>
      <c r="BA1131" s="70"/>
      <c r="BB1131" s="70"/>
      <c r="BC1131" s="70"/>
      <c r="BD1131" s="70"/>
      <c r="BE1131" s="46" t="s">
        <v>93</v>
      </c>
      <c r="BF1131" s="70" t="s">
        <v>318</v>
      </c>
      <c r="BG1131" s="70"/>
      <c r="BH1131" s="70"/>
      <c r="BI1131" s="70"/>
      <c r="BJ1131" s="70"/>
      <c r="BK1131" s="72" t="s">
        <v>73</v>
      </c>
      <c r="BL1131" s="72" t="s">
        <v>74</v>
      </c>
      <c r="BM1131" s="77" t="s">
        <v>30</v>
      </c>
      <c r="BN1131" s="60"/>
      <c r="BO1131" s="61">
        <v>48</v>
      </c>
      <c r="BP1131" s="61"/>
      <c r="BQ1131" s="79"/>
      <c r="BR1131" s="62"/>
      <c r="BS1131" s="74"/>
      <c r="BT1131" s="72" t="s">
        <v>105</v>
      </c>
      <c r="BV1131" s="38"/>
    </row>
    <row r="1132" spans="1:74" ht="22.5" customHeight="1">
      <c r="A1132" s="46">
        <v>3</v>
      </c>
      <c r="B1132" s="46">
        <v>780</v>
      </c>
      <c r="C1132" s="68" t="s">
        <v>1173</v>
      </c>
      <c r="D1132" s="49">
        <v>2</v>
      </c>
      <c r="E1132" s="49" t="str">
        <f t="shared" si="94"/>
        <v>1368SCRE0111</v>
      </c>
      <c r="F1132" s="50">
        <v>1368</v>
      </c>
      <c r="G1132" s="116" t="s">
        <v>1170</v>
      </c>
      <c r="H1132" s="77" t="s">
        <v>66</v>
      </c>
      <c r="I1132" s="69" t="s">
        <v>452</v>
      </c>
      <c r="J1132" s="53"/>
      <c r="K1132" s="53"/>
      <c r="L1132" s="46"/>
      <c r="M1132" s="69"/>
      <c r="N1132" s="46">
        <v>1</v>
      </c>
      <c r="O1132" s="46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69">
        <v>1</v>
      </c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8">
        <v>120</v>
      </c>
      <c r="AQ1132" s="55">
        <f>VLOOKUP(E1132,'[1]LopHocPhan'!C$2:F$1412,4,FALSE)</f>
        <v>104</v>
      </c>
      <c r="AR1132" s="56">
        <f t="shared" si="95"/>
        <v>16</v>
      </c>
      <c r="AS1132" s="55"/>
      <c r="AT1132" s="55"/>
      <c r="AU1132" s="55">
        <f t="shared" si="93"/>
        <v>104</v>
      </c>
      <c r="AV1132" s="71" t="s">
        <v>68</v>
      </c>
      <c r="AW1132" s="55">
        <v>2</v>
      </c>
      <c r="AX1132" s="55" t="s">
        <v>1171</v>
      </c>
      <c r="AY1132" s="72"/>
      <c r="AZ1132" s="58" t="s">
        <v>1185</v>
      </c>
      <c r="BA1132" s="70"/>
      <c r="BB1132" s="70"/>
      <c r="BC1132" s="70"/>
      <c r="BD1132" s="70"/>
      <c r="BE1132" s="70"/>
      <c r="BF1132" s="70"/>
      <c r="BG1132" s="46" t="s">
        <v>71</v>
      </c>
      <c r="BH1132" s="70" t="s">
        <v>131</v>
      </c>
      <c r="BI1132" s="70"/>
      <c r="BJ1132" s="70"/>
      <c r="BK1132" s="72" t="s">
        <v>73</v>
      </c>
      <c r="BL1132" s="72" t="s">
        <v>74</v>
      </c>
      <c r="BM1132" s="77" t="s">
        <v>30</v>
      </c>
      <c r="BN1132" s="60"/>
      <c r="BO1132" s="61">
        <v>48</v>
      </c>
      <c r="BP1132" s="61"/>
      <c r="BQ1132" s="79"/>
      <c r="BR1132" s="62"/>
      <c r="BS1132" s="74"/>
      <c r="BT1132" s="72" t="s">
        <v>105</v>
      </c>
      <c r="BV1132" s="38"/>
    </row>
    <row r="1133" spans="1:72" ht="22.5" customHeight="1">
      <c r="A1133" s="46">
        <v>1</v>
      </c>
      <c r="B1133" s="46">
        <v>511</v>
      </c>
      <c r="C1133" s="68" t="s">
        <v>1173</v>
      </c>
      <c r="D1133" s="49">
        <v>2</v>
      </c>
      <c r="E1133" s="49" t="str">
        <f t="shared" si="94"/>
        <v>1357SCRE0111</v>
      </c>
      <c r="F1133" s="50">
        <v>1357</v>
      </c>
      <c r="G1133" s="70" t="s">
        <v>1170</v>
      </c>
      <c r="H1133" s="49" t="s">
        <v>66</v>
      </c>
      <c r="I1133" s="69" t="s">
        <v>702</v>
      </c>
      <c r="J1133" s="53"/>
      <c r="K1133" s="53"/>
      <c r="L1133" s="46"/>
      <c r="M1133" s="69">
        <v>1</v>
      </c>
      <c r="N1133" s="46"/>
      <c r="O1133" s="46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69"/>
      <c r="AF1133" s="70"/>
      <c r="AG1133" s="70">
        <v>1</v>
      </c>
      <c r="AH1133" s="70"/>
      <c r="AI1133" s="70"/>
      <c r="AJ1133" s="70"/>
      <c r="AK1133" s="70"/>
      <c r="AL1133" s="70"/>
      <c r="AM1133" s="70"/>
      <c r="AN1133" s="70"/>
      <c r="AO1133" s="70"/>
      <c r="AP1133" s="70">
        <v>122</v>
      </c>
      <c r="AQ1133" s="55">
        <f>VLOOKUP(E1133,'[1]LopHocPhan'!C$2:F$1412,4,FALSE)</f>
        <v>122</v>
      </c>
      <c r="AR1133" s="56">
        <f t="shared" si="95"/>
        <v>0</v>
      </c>
      <c r="AS1133" s="55"/>
      <c r="AT1133" s="55"/>
      <c r="AU1133" s="55">
        <f t="shared" si="93"/>
        <v>122</v>
      </c>
      <c r="AV1133" s="71" t="s">
        <v>68</v>
      </c>
      <c r="AW1133" s="55">
        <v>2</v>
      </c>
      <c r="AX1133" s="55" t="s">
        <v>1186</v>
      </c>
      <c r="AY1133" s="72"/>
      <c r="AZ1133" s="58" t="s">
        <v>1187</v>
      </c>
      <c r="BA1133" s="70"/>
      <c r="BB1133" s="70"/>
      <c r="BC1133" s="70"/>
      <c r="BD1133" s="70"/>
      <c r="BE1133" s="70"/>
      <c r="BF1133" s="70"/>
      <c r="BG1133" s="70" t="s">
        <v>71</v>
      </c>
      <c r="BH1133" s="70" t="s">
        <v>208</v>
      </c>
      <c r="BI1133" s="80"/>
      <c r="BJ1133" s="50"/>
      <c r="BK1133" s="72" t="s">
        <v>73</v>
      </c>
      <c r="BL1133" s="72" t="s">
        <v>74</v>
      </c>
      <c r="BM1133" s="77" t="s">
        <v>32</v>
      </c>
      <c r="BN1133" s="60" t="s">
        <v>213</v>
      </c>
      <c r="BO1133" s="36">
        <v>47</v>
      </c>
      <c r="BP1133" s="61"/>
      <c r="BQ1133" s="62"/>
      <c r="BR1133" s="62"/>
      <c r="BS1133" s="63"/>
      <c r="BT1133" s="72" t="s">
        <v>105</v>
      </c>
    </row>
    <row r="1134" spans="1:72" ht="22.5" customHeight="1">
      <c r="A1134" s="46">
        <v>2</v>
      </c>
      <c r="B1134" s="46">
        <v>512</v>
      </c>
      <c r="C1134" s="68" t="s">
        <v>1173</v>
      </c>
      <c r="D1134" s="49">
        <v>2</v>
      </c>
      <c r="E1134" s="49" t="str">
        <f t="shared" si="94"/>
        <v>1358SCRE0111</v>
      </c>
      <c r="F1134" s="50">
        <v>1358</v>
      </c>
      <c r="G1134" s="70" t="s">
        <v>1170</v>
      </c>
      <c r="H1134" s="49" t="s">
        <v>66</v>
      </c>
      <c r="I1134" s="69" t="s">
        <v>702</v>
      </c>
      <c r="J1134" s="53"/>
      <c r="K1134" s="53"/>
      <c r="L1134" s="46"/>
      <c r="M1134" s="69">
        <v>1</v>
      </c>
      <c r="N1134" s="46"/>
      <c r="O1134" s="46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69"/>
      <c r="AF1134" s="70"/>
      <c r="AG1134" s="70">
        <v>1</v>
      </c>
      <c r="AH1134" s="70"/>
      <c r="AI1134" s="70"/>
      <c r="AJ1134" s="70"/>
      <c r="AK1134" s="70"/>
      <c r="AL1134" s="70"/>
      <c r="AM1134" s="70"/>
      <c r="AN1134" s="70"/>
      <c r="AO1134" s="70"/>
      <c r="AP1134" s="70">
        <v>122</v>
      </c>
      <c r="AQ1134" s="55">
        <f>VLOOKUP(E1134,'[1]LopHocPhan'!C$2:F$1412,4,FALSE)</f>
        <v>104</v>
      </c>
      <c r="AR1134" s="56">
        <f t="shared" si="95"/>
        <v>18</v>
      </c>
      <c r="AS1134" s="55"/>
      <c r="AT1134" s="55"/>
      <c r="AU1134" s="55">
        <f t="shared" si="93"/>
        <v>104</v>
      </c>
      <c r="AV1134" s="71" t="s">
        <v>188</v>
      </c>
      <c r="AW1134" s="55">
        <v>4</v>
      </c>
      <c r="AX1134" s="55" t="s">
        <v>150</v>
      </c>
      <c r="AY1134" s="72"/>
      <c r="AZ1134" s="58" t="s">
        <v>1188</v>
      </c>
      <c r="BA1134" s="70"/>
      <c r="BB1134" s="70"/>
      <c r="BC1134" s="70"/>
      <c r="BD1134" s="70"/>
      <c r="BE1134" s="70"/>
      <c r="BF1134" s="70"/>
      <c r="BG1134" s="70"/>
      <c r="BH1134" s="70"/>
      <c r="BI1134" s="70" t="s">
        <v>93</v>
      </c>
      <c r="BJ1134" s="70" t="s">
        <v>104</v>
      </c>
      <c r="BK1134" s="72" t="s">
        <v>73</v>
      </c>
      <c r="BL1134" s="72" t="s">
        <v>74</v>
      </c>
      <c r="BM1134" s="77" t="s">
        <v>32</v>
      </c>
      <c r="BN1134" s="60"/>
      <c r="BO1134" s="36">
        <v>47</v>
      </c>
      <c r="BP1134" s="61"/>
      <c r="BQ1134" s="62"/>
      <c r="BR1134" s="62"/>
      <c r="BS1134" s="63"/>
      <c r="BT1134" s="72" t="s">
        <v>105</v>
      </c>
    </row>
    <row r="1135" spans="1:74" ht="22.5" customHeight="1">
      <c r="A1135" s="46">
        <v>3</v>
      </c>
      <c r="B1135" s="46">
        <v>815</v>
      </c>
      <c r="C1135" s="68" t="s">
        <v>1173</v>
      </c>
      <c r="D1135" s="49">
        <v>2</v>
      </c>
      <c r="E1135" s="49" t="str">
        <f t="shared" si="94"/>
        <v>1369SCRE0111</v>
      </c>
      <c r="F1135" s="50">
        <v>1369</v>
      </c>
      <c r="G1135" s="116" t="s">
        <v>1170</v>
      </c>
      <c r="H1135" s="77" t="s">
        <v>66</v>
      </c>
      <c r="I1135" s="69" t="s">
        <v>547</v>
      </c>
      <c r="J1135" s="53"/>
      <c r="K1135" s="53"/>
      <c r="L1135" s="46"/>
      <c r="M1135" s="69"/>
      <c r="N1135" s="46">
        <v>1</v>
      </c>
      <c r="O1135" s="46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69"/>
      <c r="AF1135" s="70"/>
      <c r="AG1135" s="70">
        <v>1</v>
      </c>
      <c r="AH1135" s="70"/>
      <c r="AI1135" s="70"/>
      <c r="AJ1135" s="70"/>
      <c r="AK1135" s="70"/>
      <c r="AL1135" s="70"/>
      <c r="AM1135" s="70"/>
      <c r="AN1135" s="70"/>
      <c r="AO1135" s="70"/>
      <c r="AP1135" s="78">
        <v>120</v>
      </c>
      <c r="AQ1135" s="55">
        <f>VLOOKUP(E1135,'[1]LopHocPhan'!C$2:F$1412,4,FALSE)</f>
        <v>103</v>
      </c>
      <c r="AR1135" s="56">
        <f t="shared" si="95"/>
        <v>17</v>
      </c>
      <c r="AS1135" s="55"/>
      <c r="AT1135" s="55"/>
      <c r="AU1135" s="55">
        <f t="shared" si="93"/>
        <v>103</v>
      </c>
      <c r="AV1135" s="71" t="s">
        <v>140</v>
      </c>
      <c r="AW1135" s="55">
        <v>2</v>
      </c>
      <c r="AX1135" s="55" t="s">
        <v>351</v>
      </c>
      <c r="AY1135" s="72"/>
      <c r="AZ1135" s="58" t="s">
        <v>1189</v>
      </c>
      <c r="BA1135" s="46" t="s">
        <v>71</v>
      </c>
      <c r="BB1135" s="70" t="s">
        <v>138</v>
      </c>
      <c r="BC1135" s="70"/>
      <c r="BD1135" s="70"/>
      <c r="BE1135" s="70"/>
      <c r="BF1135" s="70"/>
      <c r="BG1135" s="70"/>
      <c r="BH1135" s="70"/>
      <c r="BI1135" s="70"/>
      <c r="BJ1135" s="70"/>
      <c r="BK1135" s="72" t="s">
        <v>73</v>
      </c>
      <c r="BL1135" s="72" t="s">
        <v>87</v>
      </c>
      <c r="BM1135" s="77" t="s">
        <v>32</v>
      </c>
      <c r="BN1135" s="60"/>
      <c r="BO1135" s="61">
        <v>48</v>
      </c>
      <c r="BP1135" s="61"/>
      <c r="BQ1135" s="79"/>
      <c r="BR1135" s="62"/>
      <c r="BS1135" s="74"/>
      <c r="BT1135" s="72" t="s">
        <v>105</v>
      </c>
      <c r="BV1135" s="38"/>
    </row>
    <row r="1136" spans="1:74" ht="22.5" customHeight="1">
      <c r="A1136" s="46">
        <v>4</v>
      </c>
      <c r="B1136" s="46">
        <v>816</v>
      </c>
      <c r="C1136" s="68" t="s">
        <v>1173</v>
      </c>
      <c r="D1136" s="49">
        <v>2</v>
      </c>
      <c r="E1136" s="49" t="str">
        <f t="shared" si="94"/>
        <v>1370SCRE0111</v>
      </c>
      <c r="F1136" s="50">
        <v>1370</v>
      </c>
      <c r="G1136" s="116" t="s">
        <v>1170</v>
      </c>
      <c r="H1136" s="77" t="s">
        <v>66</v>
      </c>
      <c r="I1136" s="69" t="s">
        <v>547</v>
      </c>
      <c r="J1136" s="53"/>
      <c r="K1136" s="53"/>
      <c r="L1136" s="46"/>
      <c r="M1136" s="69"/>
      <c r="N1136" s="46">
        <v>1</v>
      </c>
      <c r="O1136" s="46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69"/>
      <c r="AF1136" s="70"/>
      <c r="AG1136" s="70">
        <v>1</v>
      </c>
      <c r="AH1136" s="70"/>
      <c r="AI1136" s="70"/>
      <c r="AJ1136" s="70"/>
      <c r="AK1136" s="70"/>
      <c r="AL1136" s="70"/>
      <c r="AM1136" s="70"/>
      <c r="AN1136" s="70"/>
      <c r="AO1136" s="70"/>
      <c r="AP1136" s="78">
        <v>150</v>
      </c>
      <c r="AQ1136" s="55">
        <f>VLOOKUP(E1136,'[1]LopHocPhan'!C$2:F$1412,4,FALSE)</f>
        <v>150</v>
      </c>
      <c r="AR1136" s="56">
        <f t="shared" si="95"/>
        <v>0</v>
      </c>
      <c r="AS1136" s="55"/>
      <c r="AT1136" s="55"/>
      <c r="AU1136" s="55">
        <f t="shared" si="93"/>
        <v>150</v>
      </c>
      <c r="AV1136" s="71" t="s">
        <v>123</v>
      </c>
      <c r="AW1136" s="55">
        <v>2</v>
      </c>
      <c r="AX1136" s="55" t="s">
        <v>1190</v>
      </c>
      <c r="AY1136" s="72"/>
      <c r="AZ1136" s="58" t="s">
        <v>1191</v>
      </c>
      <c r="BA1136" s="70"/>
      <c r="BB1136" s="70"/>
      <c r="BC1136" s="70"/>
      <c r="BD1136" s="70"/>
      <c r="BE1136" s="46" t="s">
        <v>71</v>
      </c>
      <c r="BF1136" s="70" t="s">
        <v>171</v>
      </c>
      <c r="BG1136" s="70"/>
      <c r="BH1136" s="70"/>
      <c r="BI1136" s="70"/>
      <c r="BJ1136" s="70"/>
      <c r="BK1136" s="72" t="s">
        <v>73</v>
      </c>
      <c r="BL1136" s="72" t="s">
        <v>74</v>
      </c>
      <c r="BM1136" s="77" t="s">
        <v>32</v>
      </c>
      <c r="BN1136" s="60"/>
      <c r="BO1136" s="61">
        <v>48</v>
      </c>
      <c r="BP1136" s="61"/>
      <c r="BQ1136" s="79"/>
      <c r="BR1136" s="62"/>
      <c r="BS1136" s="74"/>
      <c r="BT1136" s="72" t="s">
        <v>105</v>
      </c>
      <c r="BV1136" s="38"/>
    </row>
    <row r="1137" spans="1:74" ht="22.5" customHeight="1">
      <c r="A1137" s="46">
        <v>1</v>
      </c>
      <c r="B1137" s="46">
        <v>969</v>
      </c>
      <c r="C1137" s="68" t="s">
        <v>1173</v>
      </c>
      <c r="D1137" s="49">
        <v>2</v>
      </c>
      <c r="E1137" s="49" t="str">
        <f t="shared" si="94"/>
        <v>1374SCRE0111</v>
      </c>
      <c r="F1137" s="50">
        <v>1374</v>
      </c>
      <c r="G1137" s="49" t="s">
        <v>1170</v>
      </c>
      <c r="H1137" s="77" t="s">
        <v>66</v>
      </c>
      <c r="I1137" s="69" t="s">
        <v>165</v>
      </c>
      <c r="J1137" s="53"/>
      <c r="K1137" s="53"/>
      <c r="L1137" s="46"/>
      <c r="M1137" s="69"/>
      <c r="N1137" s="46">
        <v>1</v>
      </c>
      <c r="O1137" s="46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>
        <v>1</v>
      </c>
      <c r="Z1137" s="70"/>
      <c r="AA1137" s="70"/>
      <c r="AB1137" s="70"/>
      <c r="AC1137" s="70"/>
      <c r="AD1137" s="70"/>
      <c r="AE1137" s="69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8">
        <v>115</v>
      </c>
      <c r="AQ1137" s="55">
        <f>VLOOKUP(E1137,'[1]LopHocPhan'!C$2:F$1412,4,FALSE)</f>
        <v>101</v>
      </c>
      <c r="AR1137" s="56">
        <f t="shared" si="95"/>
        <v>14</v>
      </c>
      <c r="AS1137" s="55"/>
      <c r="AT1137" s="55"/>
      <c r="AU1137" s="55">
        <f t="shared" si="93"/>
        <v>101</v>
      </c>
      <c r="AV1137" s="71" t="s">
        <v>183</v>
      </c>
      <c r="AW1137" s="55">
        <v>4</v>
      </c>
      <c r="AX1137" s="55" t="s">
        <v>1192</v>
      </c>
      <c r="AY1137" s="72"/>
      <c r="AZ1137" s="58" t="s">
        <v>1193</v>
      </c>
      <c r="BA1137" s="46" t="s">
        <v>93</v>
      </c>
      <c r="BB1137" s="70" t="s">
        <v>135</v>
      </c>
      <c r="BC1137" s="70"/>
      <c r="BD1137" s="70"/>
      <c r="BE1137" s="70"/>
      <c r="BF1137" s="70"/>
      <c r="BG1137" s="70"/>
      <c r="BH1137" s="70"/>
      <c r="BI1137" s="70"/>
      <c r="BJ1137" s="70"/>
      <c r="BK1137" s="72" t="s">
        <v>73</v>
      </c>
      <c r="BL1137" s="72" t="s">
        <v>87</v>
      </c>
      <c r="BM1137" s="77" t="s">
        <v>24</v>
      </c>
      <c r="BN1137" s="60"/>
      <c r="BO1137" s="61">
        <v>48</v>
      </c>
      <c r="BP1137" s="61"/>
      <c r="BQ1137" s="79"/>
      <c r="BR1137" s="62"/>
      <c r="BS1137" s="74"/>
      <c r="BT1137" s="72" t="s">
        <v>105</v>
      </c>
      <c r="BV1137" s="38"/>
    </row>
    <row r="1138" spans="1:74" ht="22.5" customHeight="1">
      <c r="A1138" s="46">
        <v>2</v>
      </c>
      <c r="B1138" s="46">
        <v>970</v>
      </c>
      <c r="C1138" s="68" t="s">
        <v>1173</v>
      </c>
      <c r="D1138" s="49">
        <v>2</v>
      </c>
      <c r="E1138" s="49" t="str">
        <f t="shared" si="94"/>
        <v>1375SCRE0111</v>
      </c>
      <c r="F1138" s="50">
        <v>1375</v>
      </c>
      <c r="G1138" s="49" t="s">
        <v>1170</v>
      </c>
      <c r="H1138" s="77" t="s">
        <v>66</v>
      </c>
      <c r="I1138" s="69" t="s">
        <v>165</v>
      </c>
      <c r="J1138" s="53"/>
      <c r="K1138" s="53"/>
      <c r="L1138" s="46"/>
      <c r="M1138" s="69"/>
      <c r="N1138" s="46">
        <v>1</v>
      </c>
      <c r="O1138" s="46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>
        <v>1</v>
      </c>
      <c r="Z1138" s="70"/>
      <c r="AA1138" s="70"/>
      <c r="AB1138" s="70"/>
      <c r="AC1138" s="70"/>
      <c r="AD1138" s="70"/>
      <c r="AE1138" s="69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8">
        <v>115</v>
      </c>
      <c r="AQ1138" s="55">
        <f>VLOOKUP(E1138,'[1]LopHocPhan'!C$2:F$1412,4,FALSE)</f>
        <v>115</v>
      </c>
      <c r="AR1138" s="56">
        <f t="shared" si="95"/>
        <v>0</v>
      </c>
      <c r="AS1138" s="55"/>
      <c r="AT1138" s="55"/>
      <c r="AU1138" s="55">
        <f t="shared" si="93"/>
        <v>115</v>
      </c>
      <c r="AV1138" s="71" t="s">
        <v>91</v>
      </c>
      <c r="AW1138" s="55">
        <v>2</v>
      </c>
      <c r="AX1138" s="55" t="s">
        <v>150</v>
      </c>
      <c r="AY1138" s="72"/>
      <c r="AZ1138" s="72" t="s">
        <v>1194</v>
      </c>
      <c r="BA1138" s="70"/>
      <c r="BB1138" s="70"/>
      <c r="BC1138" s="70"/>
      <c r="BD1138" s="70"/>
      <c r="BE1138" s="70"/>
      <c r="BF1138" s="70"/>
      <c r="BG1138" s="70"/>
      <c r="BH1138" s="70"/>
      <c r="BI1138" s="46" t="s">
        <v>71</v>
      </c>
      <c r="BJ1138" s="70" t="s">
        <v>134</v>
      </c>
      <c r="BK1138" s="72" t="s">
        <v>73</v>
      </c>
      <c r="BL1138" s="72" t="s">
        <v>74</v>
      </c>
      <c r="BM1138" s="77" t="s">
        <v>24</v>
      </c>
      <c r="BN1138" s="60"/>
      <c r="BO1138" s="61">
        <v>48</v>
      </c>
      <c r="BP1138" s="61"/>
      <c r="BQ1138" s="79"/>
      <c r="BR1138" s="62"/>
      <c r="BS1138" s="74"/>
      <c r="BT1138" s="72" t="s">
        <v>105</v>
      </c>
      <c r="BV1138" s="38"/>
    </row>
    <row r="1139" spans="1:72" ht="22.5" customHeight="1">
      <c r="A1139" s="46">
        <v>1</v>
      </c>
      <c r="B1139" s="46">
        <v>494</v>
      </c>
      <c r="C1139" s="68" t="s">
        <v>1173</v>
      </c>
      <c r="D1139" s="49">
        <v>2</v>
      </c>
      <c r="E1139" s="49" t="str">
        <f t="shared" si="94"/>
        <v>1355SCRE0111</v>
      </c>
      <c r="F1139" s="50">
        <v>1355</v>
      </c>
      <c r="G1139" s="70" t="s">
        <v>1170</v>
      </c>
      <c r="H1139" s="49" t="s">
        <v>66</v>
      </c>
      <c r="I1139" s="69" t="s">
        <v>385</v>
      </c>
      <c r="J1139" s="53"/>
      <c r="K1139" s="53"/>
      <c r="L1139" s="46"/>
      <c r="M1139" s="69">
        <v>1</v>
      </c>
      <c r="N1139" s="46"/>
      <c r="O1139" s="46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69"/>
      <c r="AF1139" s="70">
        <v>1</v>
      </c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>
        <v>120</v>
      </c>
      <c r="AQ1139" s="55">
        <f>VLOOKUP(E1139,'[1]LopHocPhan'!C$2:F$1412,4,FALSE)</f>
        <v>118</v>
      </c>
      <c r="AR1139" s="56">
        <f t="shared" si="95"/>
        <v>2</v>
      </c>
      <c r="AS1139" s="55"/>
      <c r="AT1139" s="55"/>
      <c r="AU1139" s="55">
        <f t="shared" si="93"/>
        <v>118</v>
      </c>
      <c r="AV1139" s="71" t="s">
        <v>102</v>
      </c>
      <c r="AW1139" s="55">
        <v>4</v>
      </c>
      <c r="AX1139" s="55" t="s">
        <v>1195</v>
      </c>
      <c r="AY1139" s="72"/>
      <c r="AZ1139" s="72" t="s">
        <v>1196</v>
      </c>
      <c r="BA1139" s="80"/>
      <c r="BB1139" s="70"/>
      <c r="BC1139" s="80"/>
      <c r="BD1139" s="70"/>
      <c r="BE1139" s="70" t="s">
        <v>93</v>
      </c>
      <c r="BF1139" s="70" t="s">
        <v>79</v>
      </c>
      <c r="BG1139" s="70"/>
      <c r="BH1139" s="70"/>
      <c r="BI1139" s="70"/>
      <c r="BJ1139" s="70"/>
      <c r="BK1139" s="72" t="s">
        <v>73</v>
      </c>
      <c r="BL1139" s="72" t="s">
        <v>74</v>
      </c>
      <c r="BM1139" s="77" t="s">
        <v>31</v>
      </c>
      <c r="BN1139" s="60" t="s">
        <v>567</v>
      </c>
      <c r="BO1139" s="36">
        <v>47</v>
      </c>
      <c r="BP1139" s="61"/>
      <c r="BQ1139" s="62"/>
      <c r="BR1139" s="62"/>
      <c r="BS1139" s="63"/>
      <c r="BT1139" s="72" t="s">
        <v>105</v>
      </c>
    </row>
    <row r="1140" spans="1:74" ht="22.5" customHeight="1">
      <c r="A1140" s="46">
        <v>2</v>
      </c>
      <c r="B1140" s="46">
        <v>495</v>
      </c>
      <c r="C1140" s="68" t="s">
        <v>1173</v>
      </c>
      <c r="D1140" s="49">
        <v>2</v>
      </c>
      <c r="E1140" s="49" t="str">
        <f t="shared" si="94"/>
        <v>1356SCRE0111</v>
      </c>
      <c r="F1140" s="50">
        <v>1356</v>
      </c>
      <c r="G1140" s="70" t="s">
        <v>1170</v>
      </c>
      <c r="H1140" s="49" t="s">
        <v>66</v>
      </c>
      <c r="I1140" s="69" t="s">
        <v>385</v>
      </c>
      <c r="J1140" s="53"/>
      <c r="K1140" s="53"/>
      <c r="L1140" s="46"/>
      <c r="M1140" s="69">
        <v>1</v>
      </c>
      <c r="N1140" s="46"/>
      <c r="O1140" s="46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69"/>
      <c r="AF1140" s="70">
        <v>1</v>
      </c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>
        <v>120</v>
      </c>
      <c r="AQ1140" s="55">
        <f>VLOOKUP(E1140,'[1]LopHocPhan'!C$2:F$1412,4,FALSE)</f>
        <v>109</v>
      </c>
      <c r="AR1140" s="56">
        <f t="shared" si="95"/>
        <v>11</v>
      </c>
      <c r="AS1140" s="55"/>
      <c r="AT1140" s="55"/>
      <c r="AU1140" s="55">
        <f t="shared" si="93"/>
        <v>109</v>
      </c>
      <c r="AV1140" s="71" t="s">
        <v>173</v>
      </c>
      <c r="AW1140" s="55">
        <v>2</v>
      </c>
      <c r="AX1140" s="55" t="s">
        <v>1197</v>
      </c>
      <c r="AY1140" s="58"/>
      <c r="AZ1140" s="72" t="s">
        <v>1198</v>
      </c>
      <c r="BA1140" s="70"/>
      <c r="BB1140" s="70"/>
      <c r="BC1140" s="70" t="s">
        <v>71</v>
      </c>
      <c r="BD1140" s="70" t="s">
        <v>137</v>
      </c>
      <c r="BE1140" s="70"/>
      <c r="BF1140" s="70"/>
      <c r="BG1140" s="70"/>
      <c r="BH1140" s="70"/>
      <c r="BI1140" s="70"/>
      <c r="BJ1140" s="70"/>
      <c r="BK1140" s="72" t="s">
        <v>73</v>
      </c>
      <c r="BL1140" s="58" t="s">
        <v>87</v>
      </c>
      <c r="BM1140" s="77" t="s">
        <v>31</v>
      </c>
      <c r="BN1140" s="60"/>
      <c r="BO1140" s="36">
        <v>47</v>
      </c>
      <c r="BP1140" s="61"/>
      <c r="BQ1140" s="128"/>
      <c r="BR1140" s="128"/>
      <c r="BS1140" s="63"/>
      <c r="BT1140" s="72" t="s">
        <v>105</v>
      </c>
      <c r="BV1140" s="38"/>
    </row>
    <row r="1141" spans="1:74" ht="22.5" customHeight="1">
      <c r="A1141" s="46">
        <v>1</v>
      </c>
      <c r="B1141" s="46">
        <v>363</v>
      </c>
      <c r="C1141" s="117" t="s">
        <v>1169</v>
      </c>
      <c r="D1141" s="48">
        <v>2</v>
      </c>
      <c r="E1141" s="49" t="str">
        <f t="shared" si="94"/>
        <v>1352SCRE0111</v>
      </c>
      <c r="F1141" s="50">
        <v>1352</v>
      </c>
      <c r="G1141" s="99" t="s">
        <v>1170</v>
      </c>
      <c r="H1141" s="52" t="s">
        <v>66</v>
      </c>
      <c r="I1141" s="53" t="s">
        <v>413</v>
      </c>
      <c r="J1141" s="53"/>
      <c r="K1141" s="53"/>
      <c r="L1141" s="46">
        <v>1</v>
      </c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>
        <v>1</v>
      </c>
      <c r="AB1141" s="46"/>
      <c r="AC1141" s="46"/>
      <c r="AD1141" s="46"/>
      <c r="AE1141" s="53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54">
        <v>110</v>
      </c>
      <c r="AQ1141" s="55">
        <f>VLOOKUP(E1141,'[1]LopHocPhan'!C$2:F$1412,4,FALSE)</f>
        <v>101</v>
      </c>
      <c r="AR1141" s="56">
        <f t="shared" si="95"/>
        <v>9</v>
      </c>
      <c r="AS1141" s="55"/>
      <c r="AT1141" s="55"/>
      <c r="AU1141" s="55">
        <f t="shared" si="93"/>
        <v>101</v>
      </c>
      <c r="AV1141" s="71" t="s">
        <v>91</v>
      </c>
      <c r="AW1141" s="55">
        <v>4</v>
      </c>
      <c r="AX1141" s="55" t="s">
        <v>1199</v>
      </c>
      <c r="AY1141" s="58"/>
      <c r="AZ1141" s="58" t="s">
        <v>1200</v>
      </c>
      <c r="BA1141" s="46"/>
      <c r="BB1141" s="46"/>
      <c r="BC1141" s="46"/>
      <c r="BD1141" s="46"/>
      <c r="BE1141" s="46"/>
      <c r="BF1141" s="46"/>
      <c r="BG1141" s="46"/>
      <c r="BH1141" s="46"/>
      <c r="BI1141" s="46" t="s">
        <v>93</v>
      </c>
      <c r="BJ1141" s="46" t="s">
        <v>134</v>
      </c>
      <c r="BK1141" s="58" t="s">
        <v>73</v>
      </c>
      <c r="BL1141" s="58" t="s">
        <v>74</v>
      </c>
      <c r="BM1141" s="52" t="s">
        <v>26</v>
      </c>
      <c r="BN1141" s="60" t="s">
        <v>273</v>
      </c>
      <c r="BO1141" s="36">
        <v>46</v>
      </c>
      <c r="BP1141" s="61"/>
      <c r="BQ1141" s="128"/>
      <c r="BR1141" s="128"/>
      <c r="BS1141" s="89"/>
      <c r="BT1141" s="58" t="s">
        <v>75</v>
      </c>
      <c r="BV1141" s="38"/>
    </row>
    <row r="1142" spans="1:74" ht="22.5" customHeight="1">
      <c r="A1142" s="46">
        <v>2</v>
      </c>
      <c r="B1142" s="46">
        <v>364</v>
      </c>
      <c r="C1142" s="117" t="s">
        <v>1169</v>
      </c>
      <c r="D1142" s="48">
        <v>2</v>
      </c>
      <c r="E1142" s="49" t="str">
        <f t="shared" si="94"/>
        <v>1353SCRE0111</v>
      </c>
      <c r="F1142" s="50">
        <v>1353</v>
      </c>
      <c r="G1142" s="99" t="s">
        <v>1170</v>
      </c>
      <c r="H1142" s="52" t="s">
        <v>66</v>
      </c>
      <c r="I1142" s="53" t="s">
        <v>413</v>
      </c>
      <c r="J1142" s="53"/>
      <c r="K1142" s="53"/>
      <c r="L1142" s="46">
        <v>1</v>
      </c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>
        <v>1</v>
      </c>
      <c r="AB1142" s="46"/>
      <c r="AC1142" s="46"/>
      <c r="AD1142" s="46"/>
      <c r="AE1142" s="53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54">
        <v>60</v>
      </c>
      <c r="AQ1142" s="55">
        <f>VLOOKUP(E1142,'[1]LopHocPhan'!C$2:F$1412,4,FALSE)</f>
        <v>60</v>
      </c>
      <c r="AR1142" s="56">
        <f t="shared" si="95"/>
        <v>0</v>
      </c>
      <c r="AS1142" s="55"/>
      <c r="AT1142" s="55"/>
      <c r="AU1142" s="55">
        <f t="shared" si="93"/>
        <v>60</v>
      </c>
      <c r="AV1142" s="71" t="s">
        <v>80</v>
      </c>
      <c r="AW1142" s="55">
        <v>4</v>
      </c>
      <c r="AX1142" s="55" t="s">
        <v>186</v>
      </c>
      <c r="AY1142" s="58"/>
      <c r="AZ1142" s="58"/>
      <c r="BA1142" s="46"/>
      <c r="BB1142" s="46"/>
      <c r="BC1142" s="91"/>
      <c r="BD1142" s="46"/>
      <c r="BE1142" s="46"/>
      <c r="BF1142" s="46"/>
      <c r="BG1142" s="46" t="s">
        <v>93</v>
      </c>
      <c r="BH1142" s="46" t="s">
        <v>428</v>
      </c>
      <c r="BI1142" s="80"/>
      <c r="BJ1142" s="46"/>
      <c r="BK1142" s="58" t="s">
        <v>73</v>
      </c>
      <c r="BL1142" s="58" t="s">
        <v>74</v>
      </c>
      <c r="BM1142" s="52" t="s">
        <v>26</v>
      </c>
      <c r="BN1142" s="60"/>
      <c r="BO1142" s="36">
        <v>46</v>
      </c>
      <c r="BP1142" s="61"/>
      <c r="BQ1142" s="128"/>
      <c r="BR1142" s="128"/>
      <c r="BS1142" s="89"/>
      <c r="BT1142" s="58" t="s">
        <v>75</v>
      </c>
      <c r="BV1142" s="38"/>
    </row>
    <row r="1143" spans="1:72" ht="22.5" customHeight="1">
      <c r="A1143" s="46">
        <v>1</v>
      </c>
      <c r="B1143" s="46">
        <v>654</v>
      </c>
      <c r="C1143" s="68" t="s">
        <v>1173</v>
      </c>
      <c r="D1143" s="49">
        <v>2</v>
      </c>
      <c r="E1143" s="49" t="str">
        <f t="shared" si="94"/>
        <v>1362SCRE0111</v>
      </c>
      <c r="F1143" s="50">
        <v>1362</v>
      </c>
      <c r="G1143" s="70" t="s">
        <v>1170</v>
      </c>
      <c r="H1143" s="49" t="s">
        <v>66</v>
      </c>
      <c r="I1143" s="70" t="s">
        <v>210</v>
      </c>
      <c r="J1143" s="53"/>
      <c r="K1143" s="53"/>
      <c r="L1143" s="46"/>
      <c r="M1143" s="69">
        <v>1</v>
      </c>
      <c r="N1143" s="46"/>
      <c r="O1143" s="46"/>
      <c r="P1143" s="70"/>
      <c r="Q1143" s="70"/>
      <c r="R1143" s="70"/>
      <c r="S1143" s="70"/>
      <c r="T1143" s="70"/>
      <c r="U1143" s="70"/>
      <c r="V1143" s="70"/>
      <c r="W1143" s="70"/>
      <c r="X1143" s="70">
        <v>1</v>
      </c>
      <c r="Y1143" s="70"/>
      <c r="Z1143" s="70"/>
      <c r="AA1143" s="70"/>
      <c r="AB1143" s="70"/>
      <c r="AC1143" s="70"/>
      <c r="AD1143" s="70"/>
      <c r="AE1143" s="69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>
        <v>110</v>
      </c>
      <c r="AQ1143" s="55">
        <f>VLOOKUP(E1143,'[1]LopHocPhan'!C$2:F$1412,4,FALSE)</f>
        <v>110</v>
      </c>
      <c r="AR1143" s="56">
        <f t="shared" si="95"/>
        <v>0</v>
      </c>
      <c r="AS1143" s="55"/>
      <c r="AT1143" s="55"/>
      <c r="AU1143" s="55">
        <f t="shared" si="93"/>
        <v>110</v>
      </c>
      <c r="AV1143" s="71" t="s">
        <v>163</v>
      </c>
      <c r="AW1143" s="55">
        <v>2</v>
      </c>
      <c r="AX1143" s="55" t="s">
        <v>1201</v>
      </c>
      <c r="AY1143" s="72"/>
      <c r="AZ1143" s="58" t="s">
        <v>1202</v>
      </c>
      <c r="BA1143" s="46"/>
      <c r="BB1143" s="46"/>
      <c r="BC1143" s="70"/>
      <c r="BD1143" s="70"/>
      <c r="BE1143" s="70" t="s">
        <v>71</v>
      </c>
      <c r="BF1143" s="70" t="s">
        <v>124</v>
      </c>
      <c r="BG1143" s="70"/>
      <c r="BH1143" s="70"/>
      <c r="BI1143" s="70"/>
      <c r="BJ1143" s="70"/>
      <c r="BK1143" s="72" t="s">
        <v>73</v>
      </c>
      <c r="BL1143" s="72" t="s">
        <v>74</v>
      </c>
      <c r="BM1143" s="77" t="s">
        <v>23</v>
      </c>
      <c r="BN1143" s="60" t="s">
        <v>647</v>
      </c>
      <c r="BO1143" s="36">
        <v>47</v>
      </c>
      <c r="BP1143" s="61"/>
      <c r="BQ1143" s="131"/>
      <c r="BR1143" s="131"/>
      <c r="BS1143" s="74"/>
      <c r="BT1143" s="72" t="s">
        <v>105</v>
      </c>
    </row>
    <row r="1144" spans="1:72" ht="22.5" customHeight="1">
      <c r="A1144" s="46">
        <v>2</v>
      </c>
      <c r="B1144" s="46">
        <v>655</v>
      </c>
      <c r="C1144" s="68" t="s">
        <v>1173</v>
      </c>
      <c r="D1144" s="49">
        <v>2</v>
      </c>
      <c r="E1144" s="49" t="str">
        <f t="shared" si="94"/>
        <v>1363SCRE0111</v>
      </c>
      <c r="F1144" s="50">
        <v>1363</v>
      </c>
      <c r="G1144" s="70" t="s">
        <v>1170</v>
      </c>
      <c r="H1144" s="49" t="s">
        <v>66</v>
      </c>
      <c r="I1144" s="70" t="s">
        <v>210</v>
      </c>
      <c r="J1144" s="53"/>
      <c r="K1144" s="53"/>
      <c r="L1144" s="46"/>
      <c r="M1144" s="69">
        <v>1</v>
      </c>
      <c r="N1144" s="46"/>
      <c r="O1144" s="46"/>
      <c r="P1144" s="70"/>
      <c r="Q1144" s="70"/>
      <c r="R1144" s="70"/>
      <c r="S1144" s="70"/>
      <c r="T1144" s="70"/>
      <c r="U1144" s="70"/>
      <c r="V1144" s="70"/>
      <c r="W1144" s="70"/>
      <c r="X1144" s="70">
        <v>1</v>
      </c>
      <c r="Y1144" s="70"/>
      <c r="Z1144" s="70"/>
      <c r="AA1144" s="70"/>
      <c r="AB1144" s="70"/>
      <c r="AC1144" s="70"/>
      <c r="AD1144" s="70"/>
      <c r="AE1144" s="69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>
        <v>110</v>
      </c>
      <c r="AQ1144" s="55">
        <f>VLOOKUP(E1144,'[1]LopHocPhan'!C$2:F$1412,4,FALSE)</f>
        <v>106</v>
      </c>
      <c r="AR1144" s="56">
        <f t="shared" si="95"/>
        <v>4</v>
      </c>
      <c r="AS1144" s="55"/>
      <c r="AT1144" s="55"/>
      <c r="AU1144" s="55">
        <f t="shared" si="93"/>
        <v>106</v>
      </c>
      <c r="AV1144" s="71" t="s">
        <v>129</v>
      </c>
      <c r="AW1144" s="55">
        <v>4</v>
      </c>
      <c r="AX1144" s="55" t="s">
        <v>113</v>
      </c>
      <c r="AY1144" s="72"/>
      <c r="AZ1144" s="72" t="s">
        <v>476</v>
      </c>
      <c r="BA1144" s="70"/>
      <c r="BB1144" s="70"/>
      <c r="BC1144" s="70"/>
      <c r="BD1144" s="70"/>
      <c r="BE1144" s="80"/>
      <c r="BF1144" s="50"/>
      <c r="BG1144" s="70"/>
      <c r="BH1144" s="70"/>
      <c r="BI1144" s="70" t="s">
        <v>93</v>
      </c>
      <c r="BJ1144" s="70" t="s">
        <v>331</v>
      </c>
      <c r="BK1144" s="72" t="s">
        <v>73</v>
      </c>
      <c r="BL1144" s="72" t="s">
        <v>74</v>
      </c>
      <c r="BM1144" s="77" t="s">
        <v>23</v>
      </c>
      <c r="BN1144" s="60" t="s">
        <v>273</v>
      </c>
      <c r="BO1144" s="36">
        <v>47</v>
      </c>
      <c r="BP1144" s="61"/>
      <c r="BQ1144" s="131"/>
      <c r="BR1144" s="131"/>
      <c r="BS1144" s="74"/>
      <c r="BT1144" s="72" t="s">
        <v>105</v>
      </c>
    </row>
    <row r="1145" spans="1:71" ht="27" customHeight="1">
      <c r="A1145" s="132"/>
      <c r="C1145" s="133"/>
      <c r="D1145" s="134"/>
      <c r="E1145" s="135"/>
      <c r="I1145" s="135"/>
      <c r="J1145" s="135"/>
      <c r="K1145" s="135"/>
      <c r="L1145" s="135"/>
      <c r="M1145" s="135"/>
      <c r="N1145" s="135"/>
      <c r="O1145" s="135"/>
      <c r="P1145" s="135"/>
      <c r="Q1145" s="135"/>
      <c r="R1145" s="135"/>
      <c r="S1145" s="135"/>
      <c r="T1145" s="135"/>
      <c r="U1145" s="135"/>
      <c r="V1145" s="135"/>
      <c r="W1145" s="135"/>
      <c r="X1145" s="135"/>
      <c r="Y1145" s="135"/>
      <c r="Z1145" s="135"/>
      <c r="AA1145" s="135"/>
      <c r="AB1145" s="135"/>
      <c r="AC1145" s="135"/>
      <c r="AD1145" s="135"/>
      <c r="AE1145" s="135"/>
      <c r="AF1145" s="135"/>
      <c r="AG1145" s="135"/>
      <c r="AH1145" s="135"/>
      <c r="AI1145" s="135"/>
      <c r="AJ1145" s="135"/>
      <c r="AK1145" s="135"/>
      <c r="AL1145" s="135"/>
      <c r="AM1145" s="135"/>
      <c r="AN1145" s="135"/>
      <c r="AO1145" s="135"/>
      <c r="AP1145" s="135"/>
      <c r="AQ1145" s="135"/>
      <c r="AR1145" s="135"/>
      <c r="AS1145" s="135"/>
      <c r="AT1145" s="135"/>
      <c r="AU1145" s="135"/>
      <c r="AV1145" s="135"/>
      <c r="AW1145" s="135"/>
      <c r="AX1145" s="135"/>
      <c r="AY1145" s="135"/>
      <c r="AZ1145" s="135"/>
      <c r="BA1145" s="135"/>
      <c r="BB1145" s="135"/>
      <c r="BC1145" s="135"/>
      <c r="BD1145" s="135"/>
      <c r="BE1145" s="135"/>
      <c r="BF1145" s="135"/>
      <c r="BG1145" s="135"/>
      <c r="BH1145" s="135"/>
      <c r="BI1145" s="135"/>
      <c r="BJ1145" s="135"/>
      <c r="BK1145" s="135"/>
      <c r="BL1145" s="135"/>
      <c r="BS1145" s="136"/>
    </row>
    <row r="1146" spans="1:74" s="142" customFormat="1" ht="31.5" customHeight="1">
      <c r="A1146" s="137"/>
      <c r="B1146" s="137"/>
      <c r="C1146" s="138" t="s">
        <v>1203</v>
      </c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38"/>
      <c r="AM1146" s="138"/>
      <c r="AN1146" s="138"/>
      <c r="AO1146" s="138"/>
      <c r="AP1146" s="138"/>
      <c r="AQ1146" s="138"/>
      <c r="AR1146" s="138"/>
      <c r="AS1146" s="138"/>
      <c r="AT1146" s="138"/>
      <c r="AU1146" s="138"/>
      <c r="AV1146" s="138"/>
      <c r="AW1146" s="138"/>
      <c r="AX1146" s="138"/>
      <c r="AY1146" s="138"/>
      <c r="AZ1146" s="138"/>
      <c r="BA1146" s="139"/>
      <c r="BB1146" s="139"/>
      <c r="BC1146" s="140"/>
      <c r="BD1146" s="140"/>
      <c r="BE1146" s="140"/>
      <c r="BF1146" s="140"/>
      <c r="BG1146" s="140"/>
      <c r="BH1146" s="140"/>
      <c r="BI1146" s="140"/>
      <c r="BJ1146" s="140"/>
      <c r="BK1146" s="140"/>
      <c r="BL1146" s="140"/>
      <c r="BM1146" s="141"/>
      <c r="BN1146" s="140"/>
      <c r="BO1146" s="140"/>
      <c r="BP1146" s="140"/>
      <c r="BQ1146" s="140"/>
      <c r="BV1146" s="143" t="s">
        <v>1204</v>
      </c>
    </row>
    <row r="1147" spans="1:74" s="142" customFormat="1" ht="26.25" customHeight="1">
      <c r="A1147" s="137"/>
      <c r="B1147" s="137"/>
      <c r="C1147" s="144" t="s">
        <v>1205</v>
      </c>
      <c r="D1147" s="145" t="s">
        <v>1206</v>
      </c>
      <c r="E1147" s="145" t="s">
        <v>1207</v>
      </c>
      <c r="F1147" s="145"/>
      <c r="G1147" s="139"/>
      <c r="H1147" s="139"/>
      <c r="I1147" s="139"/>
      <c r="J1147" s="139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  <c r="U1147" s="139"/>
      <c r="V1147" s="139"/>
      <c r="W1147" s="139"/>
      <c r="X1147" s="139"/>
      <c r="Y1147" s="139"/>
      <c r="Z1147" s="139"/>
      <c r="AA1147" s="139"/>
      <c r="AB1147" s="139"/>
      <c r="AC1147" s="139"/>
      <c r="AD1147" s="139"/>
      <c r="AE1147" s="139"/>
      <c r="AF1147" s="139"/>
      <c r="AG1147" s="139"/>
      <c r="AH1147" s="139"/>
      <c r="AI1147" s="139"/>
      <c r="AJ1147" s="139"/>
      <c r="AK1147" s="139"/>
      <c r="AL1147" s="139"/>
      <c r="AM1147" s="139"/>
      <c r="AN1147" s="139"/>
      <c r="AO1147" s="139"/>
      <c r="AP1147" s="139"/>
      <c r="AQ1147" s="139"/>
      <c r="AR1147" s="139"/>
      <c r="AS1147" s="139"/>
      <c r="AT1147" s="139"/>
      <c r="AU1147" s="139"/>
      <c r="AV1147" s="139"/>
      <c r="AW1147" s="139"/>
      <c r="AX1147" s="145"/>
      <c r="AY1147" s="145"/>
      <c r="AZ1147" s="145"/>
      <c r="BA1147" s="146"/>
      <c r="BB1147" s="145"/>
      <c r="BC1147" s="147"/>
      <c r="BD1147" s="147"/>
      <c r="BE1147" s="147"/>
      <c r="BF1147" s="147"/>
      <c r="BG1147" s="147"/>
      <c r="BH1147" s="147"/>
      <c r="BI1147" s="147"/>
      <c r="BJ1147" s="147"/>
      <c r="BK1147" s="147"/>
      <c r="BL1147" s="147"/>
      <c r="BM1147" s="148"/>
      <c r="BN1147" s="147"/>
      <c r="BO1147" s="147"/>
      <c r="BP1147" s="147"/>
      <c r="BQ1147" s="147"/>
      <c r="BV1147" s="143"/>
    </row>
    <row r="1148" spans="1:74" s="142" customFormat="1" ht="26.25" customHeight="1">
      <c r="A1148" s="137"/>
      <c r="B1148" s="137"/>
      <c r="C1148" s="145"/>
      <c r="D1148" s="145" t="s">
        <v>1208</v>
      </c>
      <c r="E1148" s="145" t="s">
        <v>1209</v>
      </c>
      <c r="F1148" s="145"/>
      <c r="G1148" s="139"/>
      <c r="H1148" s="139"/>
      <c r="I1148" s="139"/>
      <c r="J1148" s="139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  <c r="U1148" s="139"/>
      <c r="V1148" s="139"/>
      <c r="W1148" s="139"/>
      <c r="X1148" s="139"/>
      <c r="Y1148" s="139"/>
      <c r="Z1148" s="139"/>
      <c r="AA1148" s="139"/>
      <c r="AB1148" s="139"/>
      <c r="AC1148" s="139"/>
      <c r="AD1148" s="139"/>
      <c r="AE1148" s="139"/>
      <c r="AF1148" s="139"/>
      <c r="AG1148" s="139"/>
      <c r="AH1148" s="139"/>
      <c r="AI1148" s="139"/>
      <c r="AJ1148" s="139"/>
      <c r="AK1148" s="139"/>
      <c r="AL1148" s="139"/>
      <c r="AM1148" s="139"/>
      <c r="AN1148" s="139"/>
      <c r="AO1148" s="139"/>
      <c r="AP1148" s="139"/>
      <c r="AQ1148" s="139"/>
      <c r="AR1148" s="139"/>
      <c r="AS1148" s="139"/>
      <c r="AT1148" s="139"/>
      <c r="AU1148" s="139"/>
      <c r="AV1148" s="139"/>
      <c r="AW1148" s="139"/>
      <c r="AX1148" s="145"/>
      <c r="AY1148" s="145"/>
      <c r="AZ1148" s="145"/>
      <c r="BA1148" s="146"/>
      <c r="BB1148" s="145"/>
      <c r="BC1148" s="147"/>
      <c r="BD1148" s="147"/>
      <c r="BE1148" s="147"/>
      <c r="BF1148" s="147"/>
      <c r="BG1148" s="147"/>
      <c r="BH1148" s="147"/>
      <c r="BI1148" s="147"/>
      <c r="BJ1148" s="147"/>
      <c r="BK1148" s="147"/>
      <c r="BL1148" s="147"/>
      <c r="BM1148" s="148"/>
      <c r="BN1148" s="147"/>
      <c r="BO1148" s="147"/>
      <c r="BP1148" s="147"/>
      <c r="BQ1148" s="147"/>
      <c r="BV1148" s="143"/>
    </row>
    <row r="1149" spans="1:74" s="142" customFormat="1" ht="26.25" customHeight="1">
      <c r="A1149" s="137"/>
      <c r="B1149" s="137"/>
      <c r="C1149" s="145"/>
      <c r="D1149" s="145" t="s">
        <v>1210</v>
      </c>
      <c r="E1149" s="145" t="s">
        <v>1211</v>
      </c>
      <c r="F1149" s="145"/>
      <c r="G1149" s="139"/>
      <c r="H1149" s="139"/>
      <c r="I1149" s="139"/>
      <c r="J1149" s="139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  <c r="U1149" s="139"/>
      <c r="V1149" s="139"/>
      <c r="W1149" s="139"/>
      <c r="X1149" s="139"/>
      <c r="Y1149" s="139"/>
      <c r="Z1149" s="139"/>
      <c r="AA1149" s="139"/>
      <c r="AB1149" s="139"/>
      <c r="AC1149" s="139"/>
      <c r="AD1149" s="139"/>
      <c r="AE1149" s="139"/>
      <c r="AF1149" s="139"/>
      <c r="AG1149" s="139"/>
      <c r="AH1149" s="139"/>
      <c r="AI1149" s="139"/>
      <c r="AJ1149" s="139"/>
      <c r="AK1149" s="139"/>
      <c r="AL1149" s="139"/>
      <c r="AM1149" s="139"/>
      <c r="AN1149" s="139"/>
      <c r="AO1149" s="139"/>
      <c r="AP1149" s="139"/>
      <c r="AQ1149" s="139"/>
      <c r="AR1149" s="139"/>
      <c r="AS1149" s="139"/>
      <c r="AT1149" s="139"/>
      <c r="AU1149" s="139"/>
      <c r="AV1149" s="139"/>
      <c r="AW1149" s="139"/>
      <c r="AX1149" s="145"/>
      <c r="AY1149" s="145"/>
      <c r="AZ1149" s="145"/>
      <c r="BA1149" s="146"/>
      <c r="BB1149" s="145"/>
      <c r="BC1149" s="147"/>
      <c r="BD1149" s="147"/>
      <c r="BE1149" s="147"/>
      <c r="BF1149" s="147"/>
      <c r="BG1149" s="147"/>
      <c r="BH1149" s="147"/>
      <c r="BI1149" s="147"/>
      <c r="BJ1149" s="147"/>
      <c r="BK1149" s="147"/>
      <c r="BL1149" s="147"/>
      <c r="BM1149" s="148"/>
      <c r="BN1149" s="147"/>
      <c r="BO1149" s="147"/>
      <c r="BP1149" s="147"/>
      <c r="BQ1149" s="147"/>
      <c r="BV1149" s="143"/>
    </row>
    <row r="1150" spans="1:74" s="142" customFormat="1" ht="26.25" customHeight="1">
      <c r="A1150" s="137"/>
      <c r="B1150" s="137"/>
      <c r="C1150" s="145"/>
      <c r="D1150" s="145" t="s">
        <v>1212</v>
      </c>
      <c r="E1150" s="145" t="s">
        <v>1213</v>
      </c>
      <c r="F1150" s="145"/>
      <c r="G1150" s="145"/>
      <c r="H1150" s="145"/>
      <c r="I1150" s="145"/>
      <c r="J1150" s="149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  <c r="U1150" s="139"/>
      <c r="V1150" s="139"/>
      <c r="W1150" s="139"/>
      <c r="X1150" s="139"/>
      <c r="Y1150" s="139"/>
      <c r="Z1150" s="139"/>
      <c r="AA1150" s="139"/>
      <c r="AB1150" s="139"/>
      <c r="AC1150" s="139"/>
      <c r="AD1150" s="139"/>
      <c r="AE1150" s="139"/>
      <c r="AF1150" s="139"/>
      <c r="AG1150" s="139"/>
      <c r="AH1150" s="139"/>
      <c r="AI1150" s="139"/>
      <c r="AJ1150" s="139"/>
      <c r="AK1150" s="139"/>
      <c r="AL1150" s="139"/>
      <c r="AM1150" s="139"/>
      <c r="AN1150" s="139"/>
      <c r="AO1150" s="139"/>
      <c r="AP1150" s="139"/>
      <c r="AQ1150" s="139"/>
      <c r="AR1150" s="139"/>
      <c r="AS1150" s="139"/>
      <c r="AT1150" s="139"/>
      <c r="AU1150" s="139"/>
      <c r="AV1150" s="139"/>
      <c r="AW1150" s="139"/>
      <c r="AX1150" s="145"/>
      <c r="AY1150" s="145"/>
      <c r="AZ1150" s="145"/>
      <c r="BA1150" s="146"/>
      <c r="BB1150" s="145"/>
      <c r="BC1150" s="147"/>
      <c r="BD1150" s="147"/>
      <c r="BE1150" s="147"/>
      <c r="BF1150" s="147"/>
      <c r="BG1150" s="147"/>
      <c r="BH1150" s="147"/>
      <c r="BI1150" s="147"/>
      <c r="BJ1150" s="147"/>
      <c r="BK1150" s="147"/>
      <c r="BL1150" s="147"/>
      <c r="BM1150" s="148"/>
      <c r="BN1150" s="147"/>
      <c r="BO1150" s="147"/>
      <c r="BP1150" s="147"/>
      <c r="BQ1150" s="147"/>
      <c r="BV1150" s="143"/>
    </row>
    <row r="1151" spans="1:74" s="142" customFormat="1" ht="26.25" customHeight="1" hidden="1">
      <c r="A1151" s="137"/>
      <c r="B1151" s="137"/>
      <c r="C1151" s="150" t="s">
        <v>1214</v>
      </c>
      <c r="D1151" s="150"/>
      <c r="E1151" s="150"/>
      <c r="F1151" s="150"/>
      <c r="G1151" s="150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  <c r="U1151" s="150"/>
      <c r="V1151" s="150"/>
      <c r="W1151" s="150"/>
      <c r="X1151" s="150"/>
      <c r="Y1151" s="150"/>
      <c r="Z1151" s="150"/>
      <c r="AA1151" s="150"/>
      <c r="AB1151" s="150"/>
      <c r="AC1151" s="150"/>
      <c r="AD1151" s="150"/>
      <c r="AE1151" s="150"/>
      <c r="AF1151" s="150"/>
      <c r="AG1151" s="150"/>
      <c r="AH1151" s="150"/>
      <c r="AI1151" s="150"/>
      <c r="AJ1151" s="150"/>
      <c r="AK1151" s="150"/>
      <c r="AL1151" s="150"/>
      <c r="AM1151" s="150"/>
      <c r="AN1151" s="150"/>
      <c r="AO1151" s="150"/>
      <c r="AP1151" s="150"/>
      <c r="AQ1151" s="150"/>
      <c r="AR1151" s="150"/>
      <c r="AS1151" s="150"/>
      <c r="AT1151" s="150"/>
      <c r="AU1151" s="150"/>
      <c r="AV1151" s="150"/>
      <c r="AW1151" s="150"/>
      <c r="AX1151" s="150"/>
      <c r="AY1151" s="150"/>
      <c r="AZ1151" s="150"/>
      <c r="BA1151" s="150"/>
      <c r="BB1151" s="150"/>
      <c r="BC1151" s="147"/>
      <c r="BD1151" s="147"/>
      <c r="BE1151" s="147"/>
      <c r="BF1151" s="147"/>
      <c r="BG1151" s="147"/>
      <c r="BH1151" s="147"/>
      <c r="BI1151" s="147"/>
      <c r="BJ1151" s="147"/>
      <c r="BK1151" s="147"/>
      <c r="BL1151" s="147"/>
      <c r="BM1151" s="148"/>
      <c r="BN1151" s="147"/>
      <c r="BO1151" s="147"/>
      <c r="BP1151" s="147"/>
      <c r="BQ1151" s="147"/>
      <c r="BV1151" s="143"/>
    </row>
    <row r="1152" spans="1:74" s="142" customFormat="1" ht="22.5" customHeight="1" hidden="1">
      <c r="A1152" s="137"/>
      <c r="B1152" s="137"/>
      <c r="C1152" s="151"/>
      <c r="D1152" s="151"/>
      <c r="E1152" s="151"/>
      <c r="F1152" s="151"/>
      <c r="G1152" s="151"/>
      <c r="H1152" s="151"/>
      <c r="I1152" s="151"/>
      <c r="J1152" s="151"/>
      <c r="K1152" s="152"/>
      <c r="L1152" s="151"/>
      <c r="M1152" s="151"/>
      <c r="N1152" s="151"/>
      <c r="O1152" s="151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  <c r="AA1152" s="151"/>
      <c r="AB1152" s="151"/>
      <c r="AC1152" s="151"/>
      <c r="AD1152" s="151"/>
      <c r="AE1152" s="151"/>
      <c r="AF1152" s="151"/>
      <c r="AG1152" s="151"/>
      <c r="AH1152" s="151"/>
      <c r="AI1152" s="151"/>
      <c r="AJ1152" s="151"/>
      <c r="AK1152" s="151"/>
      <c r="AL1152" s="151"/>
      <c r="AM1152" s="151"/>
      <c r="AN1152" s="151"/>
      <c r="AO1152" s="151"/>
      <c r="AP1152" s="151"/>
      <c r="AQ1152" s="151"/>
      <c r="AR1152" s="151"/>
      <c r="AS1152" s="151"/>
      <c r="AT1152" s="151"/>
      <c r="AU1152" s="151"/>
      <c r="AV1152" s="151"/>
      <c r="AW1152" s="151"/>
      <c r="AX1152" s="151"/>
      <c r="AY1152" s="151"/>
      <c r="AZ1152" s="151"/>
      <c r="BA1152" s="151"/>
      <c r="BB1152" s="151"/>
      <c r="BC1152" s="153"/>
      <c r="BD1152" s="153"/>
      <c r="BE1152" s="153"/>
      <c r="BF1152" s="153"/>
      <c r="BG1152" s="153"/>
      <c r="BH1152" s="154"/>
      <c r="BI1152" s="155"/>
      <c r="BK1152" s="155"/>
      <c r="BM1152" s="156"/>
      <c r="BN1152" s="153"/>
      <c r="BO1152" s="153"/>
      <c r="BQ1152" s="157"/>
      <c r="BV1152" s="143" t="s">
        <v>1215</v>
      </c>
    </row>
    <row r="1153" spans="1:74" s="142" customFormat="1" ht="22.5" customHeight="1" hidden="1">
      <c r="A1153" s="137"/>
      <c r="B1153" s="137"/>
      <c r="C1153" s="144" t="s">
        <v>1216</v>
      </c>
      <c r="D1153" s="158" t="s">
        <v>1217</v>
      </c>
      <c r="E1153" s="158"/>
      <c r="F1153" s="15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  <c r="AN1153" s="158"/>
      <c r="AO1153" s="158"/>
      <c r="AP1153" s="158"/>
      <c r="AQ1153" s="158"/>
      <c r="AR1153" s="158"/>
      <c r="AS1153" s="158"/>
      <c r="AT1153" s="158"/>
      <c r="AU1153" s="158"/>
      <c r="AV1153" s="158"/>
      <c r="AW1153" s="158"/>
      <c r="AX1153" s="158"/>
      <c r="AY1153" s="158"/>
      <c r="AZ1153" s="158"/>
      <c r="BA1153" s="158"/>
      <c r="BB1153" s="158"/>
      <c r="BC1153" s="155"/>
      <c r="BE1153" s="155"/>
      <c r="BG1153" s="155"/>
      <c r="BI1153" s="155"/>
      <c r="BK1153" s="155"/>
      <c r="BM1153" s="156"/>
      <c r="BN1153" s="153"/>
      <c r="BO1153" s="153"/>
      <c r="BQ1153" s="157"/>
      <c r="BV1153" s="142" t="s">
        <v>1218</v>
      </c>
    </row>
    <row r="1154" spans="1:74" s="142" customFormat="1" ht="22.5" customHeight="1" hidden="1">
      <c r="A1154" s="137"/>
      <c r="B1154" s="137"/>
      <c r="C1154" s="145"/>
      <c r="D1154" s="158" t="s">
        <v>1219</v>
      </c>
      <c r="E1154" s="158"/>
      <c r="F1154" s="15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  <c r="AN1154" s="158"/>
      <c r="AO1154" s="158"/>
      <c r="AP1154" s="158"/>
      <c r="AQ1154" s="158"/>
      <c r="AR1154" s="158"/>
      <c r="AS1154" s="158"/>
      <c r="AT1154" s="158"/>
      <c r="AU1154" s="158"/>
      <c r="AV1154" s="158"/>
      <c r="AW1154" s="158"/>
      <c r="AX1154" s="158"/>
      <c r="AY1154" s="158"/>
      <c r="AZ1154" s="158"/>
      <c r="BA1154" s="158"/>
      <c r="BB1154" s="158"/>
      <c r="BC1154" s="155"/>
      <c r="BE1154" s="155"/>
      <c r="BG1154" s="155"/>
      <c r="BI1154" s="155"/>
      <c r="BK1154" s="155"/>
      <c r="BM1154" s="156"/>
      <c r="BN1154" s="153"/>
      <c r="BO1154" s="153"/>
      <c r="BQ1154" s="157"/>
      <c r="BV1154" s="142" t="s">
        <v>1220</v>
      </c>
    </row>
    <row r="1155" spans="3:69" s="142" customFormat="1" ht="24" customHeight="1">
      <c r="C1155" s="150" t="s">
        <v>1221</v>
      </c>
      <c r="D1155" s="150"/>
      <c r="E1155" s="150"/>
      <c r="F1155" s="150"/>
      <c r="G1155" s="150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  <c r="U1155" s="150"/>
      <c r="V1155" s="150"/>
      <c r="W1155" s="150"/>
      <c r="X1155" s="150"/>
      <c r="Y1155" s="150"/>
      <c r="Z1155" s="150"/>
      <c r="AA1155" s="150"/>
      <c r="AB1155" s="150"/>
      <c r="AC1155" s="150"/>
      <c r="AD1155" s="150"/>
      <c r="AE1155" s="150"/>
      <c r="AF1155" s="150"/>
      <c r="AG1155" s="150"/>
      <c r="AH1155" s="150"/>
      <c r="AI1155" s="150"/>
      <c r="AJ1155" s="150"/>
      <c r="AK1155" s="150"/>
      <c r="AL1155" s="150"/>
      <c r="AM1155" s="150"/>
      <c r="AN1155" s="150"/>
      <c r="AO1155" s="150"/>
      <c r="AP1155" s="150"/>
      <c r="AQ1155" s="150"/>
      <c r="AR1155" s="150"/>
      <c r="AS1155" s="150"/>
      <c r="AT1155" s="150"/>
      <c r="AU1155" s="150"/>
      <c r="AV1155" s="150"/>
      <c r="AW1155" s="150"/>
      <c r="AX1155" s="150"/>
      <c r="AY1155" s="150"/>
      <c r="AZ1155" s="150"/>
      <c r="BA1155" s="150"/>
      <c r="BB1155" s="150"/>
      <c r="BC1155" s="159"/>
      <c r="BD1155" s="159"/>
      <c r="BE1155" s="159"/>
      <c r="BF1155" s="159"/>
      <c r="BG1155" s="159"/>
      <c r="BH1155" s="159"/>
      <c r="BI1155" s="155"/>
      <c r="BK1155" s="155"/>
      <c r="BM1155" s="156"/>
      <c r="BN1155" s="153"/>
      <c r="BO1155" s="153"/>
      <c r="BQ1155" s="157"/>
    </row>
    <row r="1156" spans="3:69" s="142" customFormat="1" ht="31.5" customHeight="1">
      <c r="C1156" s="160" t="s">
        <v>1222</v>
      </c>
      <c r="D1156" s="160"/>
      <c r="E1156" s="144" t="s">
        <v>1223</v>
      </c>
      <c r="F1156" s="144"/>
      <c r="G1156" s="144"/>
      <c r="H1156" s="144"/>
      <c r="I1156" s="144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  <c r="AQ1156" s="161"/>
      <c r="AR1156" s="161"/>
      <c r="AS1156" s="161"/>
      <c r="AT1156" s="162"/>
      <c r="AU1156" s="162"/>
      <c r="AV1156" s="162"/>
      <c r="AW1156" s="163"/>
      <c r="AX1156" s="164"/>
      <c r="AY1156" s="164"/>
      <c r="AZ1156" s="164"/>
      <c r="BA1156" s="164"/>
      <c r="BB1156" s="164"/>
      <c r="BC1156" s="155"/>
      <c r="BE1156" s="155"/>
      <c r="BG1156" s="155"/>
      <c r="BI1156" s="155"/>
      <c r="BK1156" s="155"/>
      <c r="BM1156" s="156"/>
      <c r="BN1156" s="153"/>
      <c r="BO1156" s="153"/>
      <c r="BQ1156" s="157"/>
    </row>
    <row r="1157" spans="3:69" s="142" customFormat="1" ht="31.5" customHeight="1">
      <c r="C1157" s="160" t="s">
        <v>1224</v>
      </c>
      <c r="D1157" s="160"/>
      <c r="E1157" s="144" t="s">
        <v>1225</v>
      </c>
      <c r="F1157" s="144"/>
      <c r="G1157" s="144"/>
      <c r="H1157" s="144"/>
      <c r="I1157" s="144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1"/>
      <c r="AP1157" s="161"/>
      <c r="AQ1157" s="161"/>
      <c r="AR1157" s="161"/>
      <c r="AS1157" s="161"/>
      <c r="AT1157" s="162"/>
      <c r="AU1157" s="162"/>
      <c r="AV1157" s="162"/>
      <c r="AW1157" s="163"/>
      <c r="AX1157" s="164"/>
      <c r="AY1157" s="164"/>
      <c r="AZ1157" s="164"/>
      <c r="BA1157" s="164"/>
      <c r="BB1157" s="164"/>
      <c r="BC1157" s="155"/>
      <c r="BE1157" s="155"/>
      <c r="BG1157" s="155"/>
      <c r="BI1157" s="155"/>
      <c r="BK1157" s="155"/>
      <c r="BM1157" s="156"/>
      <c r="BN1157" s="153"/>
      <c r="BO1157" s="153"/>
      <c r="BQ1157" s="157"/>
    </row>
    <row r="1158" spans="3:69" s="142" customFormat="1" ht="31.5" customHeight="1">
      <c r="C1158" s="165" t="s">
        <v>1226</v>
      </c>
      <c r="D1158" s="160"/>
      <c r="E1158" s="144" t="s">
        <v>1227</v>
      </c>
      <c r="F1158" s="144"/>
      <c r="G1158" s="144"/>
      <c r="H1158" s="144"/>
      <c r="I1158" s="144"/>
      <c r="L1158" s="166"/>
      <c r="M1158" s="166"/>
      <c r="N1158" s="166"/>
      <c r="O1158" s="166"/>
      <c r="P1158" s="166"/>
      <c r="Q1158" s="166"/>
      <c r="R1158" s="166"/>
      <c r="S1158" s="166"/>
      <c r="T1158" s="166"/>
      <c r="U1158" s="166"/>
      <c r="V1158" s="166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7"/>
      <c r="AT1158" s="168"/>
      <c r="AU1158" s="168"/>
      <c r="AV1158" s="168"/>
      <c r="AW1158" s="163"/>
      <c r="AX1158" s="169"/>
      <c r="AY1158" s="169"/>
      <c r="AZ1158" s="164"/>
      <c r="BA1158" s="164"/>
      <c r="BB1158" s="164"/>
      <c r="BC1158" s="155"/>
      <c r="BE1158" s="155"/>
      <c r="BG1158" s="155"/>
      <c r="BI1158" s="155"/>
      <c r="BK1158" s="155"/>
      <c r="BM1158" s="156"/>
      <c r="BN1158" s="153"/>
      <c r="BO1158" s="153"/>
      <c r="BQ1158" s="157"/>
    </row>
    <row r="1159" spans="3:69" s="142" customFormat="1" ht="15.75">
      <c r="C1159" s="160"/>
      <c r="D1159" s="170"/>
      <c r="E1159" s="159"/>
      <c r="F1159" s="170"/>
      <c r="G1159" s="170"/>
      <c r="H1159" s="170"/>
      <c r="I1159" s="170"/>
      <c r="J1159" s="171"/>
      <c r="K1159" s="172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  <c r="AQ1159" s="161"/>
      <c r="AR1159" s="161"/>
      <c r="AS1159" s="161"/>
      <c r="AT1159" s="162"/>
      <c r="AU1159" s="162"/>
      <c r="AV1159" s="162"/>
      <c r="AW1159" s="163"/>
      <c r="AX1159" s="169"/>
      <c r="AY1159" s="169"/>
      <c r="AZ1159" s="164"/>
      <c r="BA1159" s="164"/>
      <c r="BB1159" s="164"/>
      <c r="BC1159" s="155"/>
      <c r="BE1159" s="155"/>
      <c r="BG1159" s="155"/>
      <c r="BI1159" s="155"/>
      <c r="BK1159" s="155"/>
      <c r="BM1159" s="156"/>
      <c r="BN1159" s="153"/>
      <c r="BO1159" s="153"/>
      <c r="BQ1159" s="157"/>
    </row>
    <row r="1160" spans="3:69" s="142" customFormat="1" ht="15.75">
      <c r="C1160" s="160"/>
      <c r="D1160" s="170"/>
      <c r="E1160" s="159"/>
      <c r="F1160" s="170"/>
      <c r="G1160" s="170"/>
      <c r="H1160" s="170"/>
      <c r="I1160" s="170"/>
      <c r="J1160" s="171"/>
      <c r="K1160" s="172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  <c r="AQ1160" s="161"/>
      <c r="AR1160" s="161"/>
      <c r="AS1160" s="161"/>
      <c r="AT1160" s="162"/>
      <c r="AU1160" s="162"/>
      <c r="AV1160" s="162"/>
      <c r="AW1160" s="163"/>
      <c r="AX1160" s="169"/>
      <c r="AY1160" s="169"/>
      <c r="AZ1160" s="164"/>
      <c r="BA1160" s="164"/>
      <c r="BB1160" s="164"/>
      <c r="BC1160" s="155"/>
      <c r="BE1160" s="155"/>
      <c r="BG1160" s="155"/>
      <c r="BI1160" s="155"/>
      <c r="BK1160" s="155"/>
      <c r="BM1160" s="156"/>
      <c r="BN1160" s="153"/>
      <c r="BO1160" s="153"/>
      <c r="BQ1160" s="157"/>
    </row>
    <row r="1161" spans="3:69" s="142" customFormat="1" ht="15.75">
      <c r="C1161" s="160"/>
      <c r="D1161" s="170"/>
      <c r="E1161" s="159"/>
      <c r="F1161" s="170"/>
      <c r="G1161" s="170"/>
      <c r="H1161" s="170"/>
      <c r="I1161" s="170"/>
      <c r="J1161" s="171"/>
      <c r="K1161" s="172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1"/>
      <c r="AP1161" s="161"/>
      <c r="AQ1161" s="161"/>
      <c r="AR1161" s="161"/>
      <c r="AS1161" s="161"/>
      <c r="AT1161" s="162"/>
      <c r="AU1161" s="162"/>
      <c r="AV1161" s="162"/>
      <c r="AW1161" s="163"/>
      <c r="AX1161" s="169"/>
      <c r="AY1161" s="169"/>
      <c r="AZ1161" s="164"/>
      <c r="BA1161" s="164"/>
      <c r="BB1161" s="164"/>
      <c r="BC1161" s="155"/>
      <c r="BE1161" s="155"/>
      <c r="BG1161" s="155"/>
      <c r="BI1161" s="155"/>
      <c r="BK1161" s="155"/>
      <c r="BM1161" s="156"/>
      <c r="BN1161" s="153"/>
      <c r="BO1161" s="153"/>
      <c r="BQ1161" s="157"/>
    </row>
    <row r="1162" spans="3:69" s="142" customFormat="1" ht="15.75" hidden="1">
      <c r="C1162" s="158" t="s">
        <v>1228</v>
      </c>
      <c r="D1162" s="158"/>
      <c r="E1162" s="158"/>
      <c r="F1162" s="15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  <c r="AN1162" s="158"/>
      <c r="AO1162" s="158"/>
      <c r="AP1162" s="158"/>
      <c r="AQ1162" s="158"/>
      <c r="AR1162" s="158"/>
      <c r="AS1162" s="158"/>
      <c r="AT1162" s="158"/>
      <c r="AU1162" s="158"/>
      <c r="AV1162" s="158"/>
      <c r="AW1162" s="158"/>
      <c r="AX1162" s="158"/>
      <c r="AY1162" s="158"/>
      <c r="AZ1162" s="158"/>
      <c r="BA1162" s="158"/>
      <c r="BB1162" s="158"/>
      <c r="BC1162" s="155"/>
      <c r="BE1162" s="155"/>
      <c r="BG1162" s="155"/>
      <c r="BI1162" s="155"/>
      <c r="BK1162" s="155"/>
      <c r="BM1162" s="156"/>
      <c r="BN1162" s="153"/>
      <c r="BO1162" s="153"/>
      <c r="BQ1162" s="157"/>
    </row>
    <row r="1163" spans="3:69" s="142" customFormat="1" ht="15.75">
      <c r="C1163" s="143"/>
      <c r="E1163" s="173"/>
      <c r="J1163" s="155"/>
      <c r="K1163" s="174"/>
      <c r="L1163" s="175"/>
      <c r="M1163" s="175"/>
      <c r="N1163" s="175"/>
      <c r="O1163" s="175"/>
      <c r="P1163" s="175"/>
      <c r="Q1163" s="175"/>
      <c r="R1163" s="175"/>
      <c r="S1163" s="175"/>
      <c r="T1163" s="175"/>
      <c r="U1163" s="175"/>
      <c r="V1163" s="175"/>
      <c r="W1163" s="175"/>
      <c r="X1163" s="175"/>
      <c r="Y1163" s="175"/>
      <c r="Z1163" s="175"/>
      <c r="AA1163" s="175"/>
      <c r="AB1163" s="175"/>
      <c r="AC1163" s="175"/>
      <c r="AD1163" s="175"/>
      <c r="AE1163" s="175"/>
      <c r="AF1163" s="175"/>
      <c r="AG1163" s="175"/>
      <c r="AH1163" s="175"/>
      <c r="AI1163" s="175"/>
      <c r="AJ1163" s="175"/>
      <c r="AK1163" s="175"/>
      <c r="AL1163" s="175"/>
      <c r="AM1163" s="175"/>
      <c r="AN1163" s="175"/>
      <c r="AO1163" s="175"/>
      <c r="AP1163" s="175"/>
      <c r="AQ1163" s="175"/>
      <c r="AR1163" s="175"/>
      <c r="AS1163" s="175"/>
      <c r="AT1163" s="176"/>
      <c r="AU1163" s="176"/>
      <c r="AV1163" s="176"/>
      <c r="AW1163" s="177"/>
      <c r="AX1163" s="178"/>
      <c r="AY1163" s="178"/>
      <c r="AZ1163" s="179"/>
      <c r="BA1163" s="179"/>
      <c r="BB1163" s="179"/>
      <c r="BC1163" s="155"/>
      <c r="BE1163" s="155"/>
      <c r="BG1163" s="155"/>
      <c r="BI1163" s="155"/>
      <c r="BK1163" s="155"/>
      <c r="BM1163" s="156"/>
      <c r="BN1163" s="153"/>
      <c r="BO1163" s="153"/>
      <c r="BQ1163" s="157"/>
    </row>
    <row r="1164" spans="3:69" s="142" customFormat="1" ht="16.5">
      <c r="C1164" s="143"/>
      <c r="E1164" s="173"/>
      <c r="J1164" s="155"/>
      <c r="K1164" s="174"/>
      <c r="L1164" s="175"/>
      <c r="M1164" s="175"/>
      <c r="N1164" s="175"/>
      <c r="O1164" s="175"/>
      <c r="P1164" s="175"/>
      <c r="Q1164" s="175"/>
      <c r="R1164" s="175"/>
      <c r="S1164" s="175"/>
      <c r="T1164" s="175"/>
      <c r="U1164" s="175"/>
      <c r="V1164" s="175"/>
      <c r="W1164" s="175"/>
      <c r="X1164" s="175"/>
      <c r="Y1164" s="175"/>
      <c r="Z1164" s="175"/>
      <c r="AA1164" s="175"/>
      <c r="AB1164" s="175"/>
      <c r="AC1164" s="175"/>
      <c r="AD1164" s="175"/>
      <c r="AE1164" s="175"/>
      <c r="AF1164" s="175"/>
      <c r="AG1164" s="175"/>
      <c r="AH1164" s="175"/>
      <c r="AI1164" s="175"/>
      <c r="AJ1164" s="175"/>
      <c r="AK1164" s="175"/>
      <c r="AL1164" s="175"/>
      <c r="AM1164" s="175"/>
      <c r="AN1164" s="175"/>
      <c r="AO1164" s="175"/>
      <c r="AP1164" s="175"/>
      <c r="AQ1164" s="175"/>
      <c r="AR1164" s="175"/>
      <c r="AS1164" s="175"/>
      <c r="AT1164" s="176"/>
      <c r="AU1164" s="176"/>
      <c r="AV1164" s="176"/>
      <c r="AW1164" s="177"/>
      <c r="AX1164" s="180" t="s">
        <v>1229</v>
      </c>
      <c r="AY1164" s="180"/>
      <c r="AZ1164" s="180"/>
      <c r="BA1164" s="180"/>
      <c r="BB1164" s="180"/>
      <c r="BC1164" s="155"/>
      <c r="BE1164" s="155"/>
      <c r="BG1164" s="155"/>
      <c r="BI1164" s="155"/>
      <c r="BK1164" s="155"/>
      <c r="BM1164" s="156"/>
      <c r="BN1164" s="153"/>
      <c r="BO1164" s="153"/>
      <c r="BQ1164" s="157"/>
    </row>
    <row r="1165" spans="3:69" s="142" customFormat="1" ht="15.75">
      <c r="C1165" s="143"/>
      <c r="E1165" s="173"/>
      <c r="J1165" s="155"/>
      <c r="K1165" s="174"/>
      <c r="L1165" s="175"/>
      <c r="M1165" s="175"/>
      <c r="N1165" s="175"/>
      <c r="O1165" s="175"/>
      <c r="P1165" s="175"/>
      <c r="Q1165" s="175"/>
      <c r="R1165" s="175"/>
      <c r="S1165" s="175"/>
      <c r="T1165" s="175"/>
      <c r="U1165" s="175"/>
      <c r="V1165" s="175"/>
      <c r="W1165" s="175"/>
      <c r="X1165" s="175"/>
      <c r="Y1165" s="175"/>
      <c r="Z1165" s="175"/>
      <c r="AA1165" s="175"/>
      <c r="AB1165" s="175"/>
      <c r="AC1165" s="175"/>
      <c r="AD1165" s="175"/>
      <c r="AE1165" s="175"/>
      <c r="AF1165" s="175"/>
      <c r="AG1165" s="175"/>
      <c r="AH1165" s="175"/>
      <c r="AI1165" s="175"/>
      <c r="AJ1165" s="175"/>
      <c r="AK1165" s="175"/>
      <c r="AL1165" s="175"/>
      <c r="AM1165" s="175"/>
      <c r="AN1165" s="175"/>
      <c r="AO1165" s="175"/>
      <c r="AP1165" s="175"/>
      <c r="AQ1165" s="175"/>
      <c r="AR1165" s="175"/>
      <c r="AS1165" s="175"/>
      <c r="AT1165" s="176"/>
      <c r="AU1165" s="176"/>
      <c r="AV1165" s="176"/>
      <c r="AW1165" s="177"/>
      <c r="AX1165" s="181" t="s">
        <v>1230</v>
      </c>
      <c r="AY1165" s="181"/>
      <c r="AZ1165" s="181"/>
      <c r="BA1165" s="181"/>
      <c r="BB1165" s="181"/>
      <c r="BC1165" s="155"/>
      <c r="BE1165" s="155"/>
      <c r="BG1165" s="155"/>
      <c r="BI1165" s="155"/>
      <c r="BK1165" s="155"/>
      <c r="BM1165" s="156"/>
      <c r="BN1165" s="153"/>
      <c r="BO1165" s="153"/>
      <c r="BQ1165" s="157"/>
    </row>
    <row r="1166" spans="3:69" s="142" customFormat="1" ht="15.75">
      <c r="C1166" s="143"/>
      <c r="E1166" s="173"/>
      <c r="J1166" s="155"/>
      <c r="K1166" s="174"/>
      <c r="L1166" s="175"/>
      <c r="M1166" s="175"/>
      <c r="N1166" s="175"/>
      <c r="O1166" s="175"/>
      <c r="P1166" s="175"/>
      <c r="Q1166" s="175"/>
      <c r="R1166" s="175"/>
      <c r="S1166" s="175"/>
      <c r="T1166" s="175"/>
      <c r="U1166" s="175"/>
      <c r="V1166" s="175"/>
      <c r="W1166" s="175"/>
      <c r="X1166" s="175"/>
      <c r="Y1166" s="175"/>
      <c r="Z1166" s="175"/>
      <c r="AA1166" s="175"/>
      <c r="AB1166" s="175"/>
      <c r="AC1166" s="175"/>
      <c r="AD1166" s="175"/>
      <c r="AE1166" s="175"/>
      <c r="AF1166" s="175"/>
      <c r="AG1166" s="175"/>
      <c r="AH1166" s="175"/>
      <c r="AI1166" s="175"/>
      <c r="AJ1166" s="175"/>
      <c r="AK1166" s="175"/>
      <c r="AL1166" s="175"/>
      <c r="AM1166" s="175"/>
      <c r="AN1166" s="175"/>
      <c r="AO1166" s="175"/>
      <c r="AP1166" s="175"/>
      <c r="AQ1166" s="175"/>
      <c r="AR1166" s="175"/>
      <c r="AS1166" s="175"/>
      <c r="AT1166" s="176"/>
      <c r="AU1166" s="176"/>
      <c r="AV1166" s="176"/>
      <c r="AW1166" s="177"/>
      <c r="AX1166" s="178"/>
      <c r="AY1166" s="178"/>
      <c r="AZ1166" s="179"/>
      <c r="BA1166" s="179"/>
      <c r="BB1166" s="179"/>
      <c r="BC1166" s="155"/>
      <c r="BE1166" s="155"/>
      <c r="BG1166" s="155"/>
      <c r="BI1166" s="155"/>
      <c r="BK1166" s="155"/>
      <c r="BM1166" s="156"/>
      <c r="BN1166" s="153"/>
      <c r="BO1166" s="153"/>
      <c r="BQ1166" s="157"/>
    </row>
    <row r="1167" spans="3:69" s="142" customFormat="1" ht="15.75">
      <c r="C1167" s="143"/>
      <c r="E1167" s="173"/>
      <c r="J1167" s="155"/>
      <c r="K1167" s="174"/>
      <c r="L1167" s="175"/>
      <c r="M1167" s="175"/>
      <c r="N1167" s="175"/>
      <c r="O1167" s="175"/>
      <c r="P1167" s="175"/>
      <c r="Q1167" s="175"/>
      <c r="R1167" s="175"/>
      <c r="S1167" s="175"/>
      <c r="T1167" s="175"/>
      <c r="U1167" s="175"/>
      <c r="V1167" s="175"/>
      <c r="W1167" s="175"/>
      <c r="X1167" s="175"/>
      <c r="Y1167" s="175"/>
      <c r="Z1167" s="175"/>
      <c r="AA1167" s="175"/>
      <c r="AB1167" s="175"/>
      <c r="AC1167" s="175"/>
      <c r="AD1167" s="175"/>
      <c r="AE1167" s="175"/>
      <c r="AF1167" s="175"/>
      <c r="AG1167" s="175"/>
      <c r="AH1167" s="175"/>
      <c r="AI1167" s="175"/>
      <c r="AJ1167" s="175"/>
      <c r="AK1167" s="175"/>
      <c r="AL1167" s="175"/>
      <c r="AM1167" s="175"/>
      <c r="AN1167" s="175"/>
      <c r="AO1167" s="175"/>
      <c r="AP1167" s="175"/>
      <c r="AQ1167" s="175"/>
      <c r="AR1167" s="175"/>
      <c r="AS1167" s="175"/>
      <c r="AT1167" s="176"/>
      <c r="AU1167" s="176"/>
      <c r="AV1167" s="176"/>
      <c r="AW1167" s="177"/>
      <c r="AX1167" s="178"/>
      <c r="AY1167" s="178"/>
      <c r="AZ1167" s="179"/>
      <c r="BA1167" s="179"/>
      <c r="BB1167" s="179"/>
      <c r="BC1167" s="155"/>
      <c r="BE1167" s="155"/>
      <c r="BG1167" s="155"/>
      <c r="BI1167" s="155"/>
      <c r="BK1167" s="155"/>
      <c r="BM1167" s="156"/>
      <c r="BN1167" s="153"/>
      <c r="BO1167" s="153"/>
      <c r="BQ1167" s="157"/>
    </row>
    <row r="1168" spans="3:69" s="142" customFormat="1" ht="15.75">
      <c r="C1168" s="143"/>
      <c r="E1168" s="173"/>
      <c r="J1168" s="155"/>
      <c r="K1168" s="174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175"/>
      <c r="V1168" s="175"/>
      <c r="W1168" s="175"/>
      <c r="X1168" s="175"/>
      <c r="Y1168" s="175"/>
      <c r="Z1168" s="175"/>
      <c r="AA1168" s="175"/>
      <c r="AB1168" s="175"/>
      <c r="AC1168" s="175"/>
      <c r="AD1168" s="175"/>
      <c r="AE1168" s="175"/>
      <c r="AF1168" s="175"/>
      <c r="AG1168" s="175"/>
      <c r="AH1168" s="175"/>
      <c r="AI1168" s="175"/>
      <c r="AJ1168" s="175"/>
      <c r="AK1168" s="175"/>
      <c r="AL1168" s="175"/>
      <c r="AM1168" s="175"/>
      <c r="AN1168" s="175"/>
      <c r="AO1168" s="175"/>
      <c r="AP1168" s="175"/>
      <c r="AQ1168" s="175"/>
      <c r="AR1168" s="175"/>
      <c r="AS1168" s="175"/>
      <c r="AT1168" s="176"/>
      <c r="AU1168" s="176"/>
      <c r="AV1168" s="176"/>
      <c r="AW1168" s="177"/>
      <c r="AX1168" s="178"/>
      <c r="AY1168" s="178"/>
      <c r="AZ1168" s="179"/>
      <c r="BA1168" s="179"/>
      <c r="BB1168" s="179"/>
      <c r="BC1168" s="155"/>
      <c r="BE1168" s="155"/>
      <c r="BG1168" s="155"/>
      <c r="BI1168" s="155"/>
      <c r="BK1168" s="155"/>
      <c r="BM1168" s="156"/>
      <c r="BN1168" s="153"/>
      <c r="BO1168" s="153"/>
      <c r="BQ1168" s="157"/>
    </row>
    <row r="1169" spans="3:69" s="142" customFormat="1" ht="15.75">
      <c r="C1169" s="143" t="s">
        <v>1231</v>
      </c>
      <c r="E1169" s="173"/>
      <c r="J1169" s="155"/>
      <c r="K1169" s="174"/>
      <c r="L1169" s="175"/>
      <c r="M1169" s="175"/>
      <c r="N1169" s="175"/>
      <c r="O1169" s="175"/>
      <c r="P1169" s="175"/>
      <c r="Q1169" s="175"/>
      <c r="R1169" s="175"/>
      <c r="S1169" s="175"/>
      <c r="T1169" s="175"/>
      <c r="U1169" s="175"/>
      <c r="V1169" s="175"/>
      <c r="W1169" s="175"/>
      <c r="X1169" s="175"/>
      <c r="Y1169" s="175"/>
      <c r="Z1169" s="175"/>
      <c r="AA1169" s="175"/>
      <c r="AB1169" s="175"/>
      <c r="AC1169" s="175"/>
      <c r="AD1169" s="175"/>
      <c r="AE1169" s="175"/>
      <c r="AF1169" s="175"/>
      <c r="AG1169" s="175"/>
      <c r="AH1169" s="175"/>
      <c r="AI1169" s="175"/>
      <c r="AJ1169" s="175"/>
      <c r="AK1169" s="175"/>
      <c r="AL1169" s="175"/>
      <c r="AM1169" s="175"/>
      <c r="AN1169" s="175"/>
      <c r="AO1169" s="175"/>
      <c r="AP1169" s="175"/>
      <c r="AQ1169" s="175"/>
      <c r="AR1169" s="175"/>
      <c r="AS1169" s="175"/>
      <c r="AT1169" s="176"/>
      <c r="AU1169" s="176"/>
      <c r="AV1169" s="176"/>
      <c r="AW1169" s="177"/>
      <c r="AX1169" s="178"/>
      <c r="AY1169" s="178"/>
      <c r="AZ1169" s="179"/>
      <c r="BA1169" s="179"/>
      <c r="BB1169" s="179"/>
      <c r="BC1169" s="155"/>
      <c r="BE1169" s="155"/>
      <c r="BG1169" s="155"/>
      <c r="BI1169" s="155"/>
      <c r="BK1169" s="155"/>
      <c r="BM1169" s="156"/>
      <c r="BN1169" s="153"/>
      <c r="BO1169" s="153"/>
      <c r="BQ1169" s="157"/>
    </row>
    <row r="1170" spans="3:69" s="142" customFormat="1" ht="15.75">
      <c r="C1170" s="143"/>
      <c r="E1170" s="173"/>
      <c r="J1170" s="155"/>
      <c r="K1170" s="174"/>
      <c r="L1170" s="175"/>
      <c r="M1170" s="175"/>
      <c r="N1170" s="175"/>
      <c r="O1170" s="175"/>
      <c r="P1170" s="175"/>
      <c r="Q1170" s="175"/>
      <c r="R1170" s="175"/>
      <c r="S1170" s="175"/>
      <c r="T1170" s="175"/>
      <c r="U1170" s="175"/>
      <c r="V1170" s="175"/>
      <c r="W1170" s="175"/>
      <c r="X1170" s="175"/>
      <c r="Y1170" s="175"/>
      <c r="Z1170" s="175"/>
      <c r="AA1170" s="175"/>
      <c r="AB1170" s="175"/>
      <c r="AC1170" s="175"/>
      <c r="AD1170" s="175"/>
      <c r="AE1170" s="175"/>
      <c r="AF1170" s="175"/>
      <c r="AG1170" s="175"/>
      <c r="AH1170" s="175"/>
      <c r="AI1170" s="175"/>
      <c r="AJ1170" s="175"/>
      <c r="AK1170" s="175"/>
      <c r="AL1170" s="175"/>
      <c r="AM1170" s="175"/>
      <c r="AN1170" s="175"/>
      <c r="AO1170" s="175"/>
      <c r="AP1170" s="175"/>
      <c r="AQ1170" s="175"/>
      <c r="AR1170" s="175"/>
      <c r="AS1170" s="175"/>
      <c r="AT1170" s="176"/>
      <c r="AU1170" s="176"/>
      <c r="AV1170" s="176"/>
      <c r="AW1170" s="177"/>
      <c r="AX1170" s="178"/>
      <c r="AY1170" s="178"/>
      <c r="AZ1170" s="179"/>
      <c r="BA1170" s="179"/>
      <c r="BB1170" s="179"/>
      <c r="BC1170" s="155"/>
      <c r="BE1170" s="155"/>
      <c r="BG1170" s="155"/>
      <c r="BI1170" s="155"/>
      <c r="BK1170" s="155"/>
      <c r="BM1170" s="156"/>
      <c r="BN1170" s="153"/>
      <c r="BO1170" s="153"/>
      <c r="BQ1170" s="157"/>
    </row>
    <row r="1171" spans="3:69" s="142" customFormat="1" ht="16.5">
      <c r="C1171" s="143"/>
      <c r="E1171" s="173"/>
      <c r="J1171" s="155"/>
      <c r="K1171" s="174"/>
      <c r="L1171" s="175"/>
      <c r="M1171" s="175"/>
      <c r="N1171" s="175"/>
      <c r="O1171" s="175"/>
      <c r="P1171" s="175"/>
      <c r="Q1171" s="175"/>
      <c r="R1171" s="175"/>
      <c r="S1171" s="175"/>
      <c r="T1171" s="175"/>
      <c r="U1171" s="175"/>
      <c r="V1171" s="175"/>
      <c r="W1171" s="175"/>
      <c r="X1171" s="175"/>
      <c r="Y1171" s="175"/>
      <c r="Z1171" s="175"/>
      <c r="AA1171" s="175"/>
      <c r="AB1171" s="175"/>
      <c r="AC1171" s="175"/>
      <c r="AD1171" s="175"/>
      <c r="AE1171" s="175"/>
      <c r="AF1171" s="175"/>
      <c r="AG1171" s="175"/>
      <c r="AH1171" s="175"/>
      <c r="AI1171" s="175"/>
      <c r="AJ1171" s="175"/>
      <c r="AK1171" s="175"/>
      <c r="AL1171" s="175"/>
      <c r="AM1171" s="175"/>
      <c r="AN1171" s="175"/>
      <c r="AO1171" s="175"/>
      <c r="AP1171" s="175"/>
      <c r="AQ1171" s="175"/>
      <c r="AR1171" s="175"/>
      <c r="AS1171" s="175"/>
      <c r="AT1171" s="176"/>
      <c r="AU1171" s="176"/>
      <c r="AV1171" s="176"/>
      <c r="AW1171" s="177"/>
      <c r="AX1171" s="180" t="s">
        <v>1232</v>
      </c>
      <c r="AY1171" s="180"/>
      <c r="AZ1171" s="180"/>
      <c r="BA1171" s="180"/>
      <c r="BB1171" s="180"/>
      <c r="BC1171" s="155"/>
      <c r="BE1171" s="155"/>
      <c r="BG1171" s="155"/>
      <c r="BI1171" s="155"/>
      <c r="BK1171" s="155"/>
      <c r="BM1171" s="156"/>
      <c r="BN1171" s="153"/>
      <c r="BO1171" s="153"/>
      <c r="BQ1171" s="157"/>
    </row>
    <row r="1172" spans="3:69" s="142" customFormat="1" ht="15.75">
      <c r="C1172" s="143"/>
      <c r="E1172" s="173"/>
      <c r="J1172" s="155"/>
      <c r="K1172" s="174"/>
      <c r="L1172" s="175"/>
      <c r="M1172" s="175"/>
      <c r="N1172" s="175"/>
      <c r="O1172" s="175"/>
      <c r="P1172" s="175"/>
      <c r="Q1172" s="175"/>
      <c r="R1172" s="175"/>
      <c r="S1172" s="175"/>
      <c r="T1172" s="175"/>
      <c r="U1172" s="175"/>
      <c r="V1172" s="175"/>
      <c r="W1172" s="175"/>
      <c r="X1172" s="175"/>
      <c r="Y1172" s="175"/>
      <c r="Z1172" s="175"/>
      <c r="AA1172" s="175"/>
      <c r="AB1172" s="175"/>
      <c r="AC1172" s="175"/>
      <c r="AD1172" s="175"/>
      <c r="AE1172" s="175"/>
      <c r="AF1172" s="175"/>
      <c r="AG1172" s="175"/>
      <c r="AH1172" s="175"/>
      <c r="AI1172" s="175"/>
      <c r="AJ1172" s="175"/>
      <c r="AK1172" s="175"/>
      <c r="AL1172" s="175"/>
      <c r="AM1172" s="175"/>
      <c r="AN1172" s="175"/>
      <c r="AO1172" s="175"/>
      <c r="AP1172" s="175"/>
      <c r="AQ1172" s="175"/>
      <c r="AR1172" s="175"/>
      <c r="AS1172" s="175"/>
      <c r="AT1172" s="176"/>
      <c r="AU1172" s="176"/>
      <c r="AV1172" s="176"/>
      <c r="AW1172" s="177"/>
      <c r="AX1172" s="178"/>
      <c r="AY1172" s="178"/>
      <c r="AZ1172" s="179"/>
      <c r="BA1172" s="179"/>
      <c r="BB1172" s="179"/>
      <c r="BC1172" s="155"/>
      <c r="BE1172" s="155"/>
      <c r="BG1172" s="155"/>
      <c r="BI1172" s="155"/>
      <c r="BK1172" s="155"/>
      <c r="BM1172" s="156"/>
      <c r="BN1172" s="153"/>
      <c r="BO1172" s="153"/>
      <c r="BQ1172" s="157"/>
    </row>
    <row r="1173" spans="9:64" ht="15.75">
      <c r="I1173" s="135"/>
      <c r="J1173" s="135"/>
      <c r="K1173" s="135"/>
      <c r="L1173" s="135"/>
      <c r="M1173" s="135"/>
      <c r="N1173" s="135"/>
      <c r="O1173" s="135"/>
      <c r="P1173" s="135"/>
      <c r="Q1173" s="135"/>
      <c r="R1173" s="135"/>
      <c r="S1173" s="135"/>
      <c r="T1173" s="135"/>
      <c r="U1173" s="135"/>
      <c r="V1173" s="135"/>
      <c r="W1173" s="135"/>
      <c r="X1173" s="135"/>
      <c r="Y1173" s="135"/>
      <c r="Z1173" s="135"/>
      <c r="AA1173" s="135"/>
      <c r="AB1173" s="135"/>
      <c r="AC1173" s="135"/>
      <c r="AD1173" s="135"/>
      <c r="AE1173" s="135"/>
      <c r="AF1173" s="135"/>
      <c r="AG1173" s="135"/>
      <c r="AH1173" s="135"/>
      <c r="AI1173" s="135"/>
      <c r="AJ1173" s="135"/>
      <c r="AK1173" s="135"/>
      <c r="AL1173" s="135"/>
      <c r="AM1173" s="135"/>
      <c r="AN1173" s="135"/>
      <c r="AO1173" s="135"/>
      <c r="AP1173" s="135"/>
      <c r="AQ1173" s="135"/>
      <c r="AR1173" s="135"/>
      <c r="AS1173" s="135"/>
      <c r="AT1173" s="135"/>
      <c r="AU1173" s="135"/>
      <c r="AV1173" s="135"/>
      <c r="AW1173" s="135"/>
      <c r="AX1173" s="135"/>
      <c r="AY1173" s="135"/>
      <c r="AZ1173" s="135"/>
      <c r="BA1173" s="135"/>
      <c r="BB1173" s="135"/>
      <c r="BC1173" s="135"/>
      <c r="BD1173" s="135"/>
      <c r="BE1173" s="135"/>
      <c r="BF1173" s="135"/>
      <c r="BG1173" s="135"/>
      <c r="BH1173" s="135"/>
      <c r="BI1173" s="135"/>
      <c r="BJ1173" s="135"/>
      <c r="BK1173" s="135"/>
      <c r="BL1173" s="135"/>
    </row>
    <row r="1174" spans="9:64" ht="15.75">
      <c r="I1174" s="135"/>
      <c r="J1174" s="135"/>
      <c r="K1174" s="135"/>
      <c r="L1174" s="135"/>
      <c r="M1174" s="135"/>
      <c r="N1174" s="135"/>
      <c r="O1174" s="135"/>
      <c r="P1174" s="135"/>
      <c r="Q1174" s="135"/>
      <c r="R1174" s="135"/>
      <c r="S1174" s="135"/>
      <c r="T1174" s="135"/>
      <c r="U1174" s="135"/>
      <c r="V1174" s="135"/>
      <c r="W1174" s="135"/>
      <c r="X1174" s="135"/>
      <c r="Y1174" s="135"/>
      <c r="Z1174" s="135"/>
      <c r="AA1174" s="135"/>
      <c r="AB1174" s="135"/>
      <c r="AC1174" s="135"/>
      <c r="AD1174" s="135"/>
      <c r="AE1174" s="135"/>
      <c r="AF1174" s="135"/>
      <c r="AG1174" s="135"/>
      <c r="AH1174" s="135"/>
      <c r="AI1174" s="135"/>
      <c r="AJ1174" s="135"/>
      <c r="AK1174" s="135"/>
      <c r="AL1174" s="135"/>
      <c r="AM1174" s="135"/>
      <c r="AN1174" s="135"/>
      <c r="AO1174" s="135"/>
      <c r="AP1174" s="135"/>
      <c r="AQ1174" s="135"/>
      <c r="AR1174" s="135"/>
      <c r="AS1174" s="135"/>
      <c r="AT1174" s="135"/>
      <c r="AU1174" s="135"/>
      <c r="AV1174" s="135"/>
      <c r="AW1174" s="135"/>
      <c r="AX1174" s="135"/>
      <c r="AY1174" s="135"/>
      <c r="AZ1174" s="135"/>
      <c r="BA1174" s="135"/>
      <c r="BB1174" s="135"/>
      <c r="BC1174" s="135"/>
      <c r="BD1174" s="135"/>
      <c r="BE1174" s="135"/>
      <c r="BF1174" s="135"/>
      <c r="BG1174" s="135"/>
      <c r="BH1174" s="135"/>
      <c r="BI1174" s="135"/>
      <c r="BJ1174" s="135"/>
      <c r="BK1174" s="135"/>
      <c r="BL1174" s="135"/>
    </row>
    <row r="1175" spans="9:64" ht="15.75">
      <c r="I1175" s="135"/>
      <c r="J1175" s="135"/>
      <c r="K1175" s="135"/>
      <c r="L1175" s="135"/>
      <c r="M1175" s="135"/>
      <c r="N1175" s="135"/>
      <c r="O1175" s="135"/>
      <c r="P1175" s="135"/>
      <c r="Q1175" s="135"/>
      <c r="R1175" s="135"/>
      <c r="S1175" s="135"/>
      <c r="T1175" s="135"/>
      <c r="U1175" s="135"/>
      <c r="V1175" s="135"/>
      <c r="W1175" s="135"/>
      <c r="X1175" s="135"/>
      <c r="Y1175" s="135"/>
      <c r="Z1175" s="135"/>
      <c r="AA1175" s="135"/>
      <c r="AB1175" s="135"/>
      <c r="AC1175" s="135"/>
      <c r="AD1175" s="135"/>
      <c r="AE1175" s="135"/>
      <c r="AF1175" s="135"/>
      <c r="AG1175" s="135"/>
      <c r="AH1175" s="135"/>
      <c r="AI1175" s="135"/>
      <c r="AJ1175" s="135"/>
      <c r="AK1175" s="135"/>
      <c r="AL1175" s="135"/>
      <c r="AM1175" s="135"/>
      <c r="AN1175" s="135"/>
      <c r="AO1175" s="135"/>
      <c r="AP1175" s="135"/>
      <c r="AQ1175" s="135"/>
      <c r="AR1175" s="135"/>
      <c r="AS1175" s="135"/>
      <c r="AT1175" s="135"/>
      <c r="AU1175" s="135"/>
      <c r="AV1175" s="135"/>
      <c r="AW1175" s="135"/>
      <c r="AX1175" s="135"/>
      <c r="AY1175" s="135"/>
      <c r="AZ1175" s="135"/>
      <c r="BA1175" s="135"/>
      <c r="BB1175" s="135"/>
      <c r="BC1175" s="135"/>
      <c r="BD1175" s="135"/>
      <c r="BE1175" s="135"/>
      <c r="BF1175" s="135"/>
      <c r="BG1175" s="135"/>
      <c r="BH1175" s="135"/>
      <c r="BI1175" s="135"/>
      <c r="BJ1175" s="135"/>
      <c r="BK1175" s="135"/>
      <c r="BL1175" s="135"/>
    </row>
    <row r="1176" spans="9:64" ht="15.75">
      <c r="I1176" s="135"/>
      <c r="J1176" s="135"/>
      <c r="K1176" s="135"/>
      <c r="L1176" s="135"/>
      <c r="M1176" s="135"/>
      <c r="N1176" s="135"/>
      <c r="O1176" s="135"/>
      <c r="P1176" s="135"/>
      <c r="Q1176" s="135"/>
      <c r="R1176" s="135"/>
      <c r="S1176" s="135"/>
      <c r="T1176" s="135"/>
      <c r="U1176" s="135"/>
      <c r="V1176" s="135"/>
      <c r="W1176" s="135"/>
      <c r="X1176" s="135"/>
      <c r="Y1176" s="135"/>
      <c r="Z1176" s="135"/>
      <c r="AA1176" s="135"/>
      <c r="AB1176" s="135"/>
      <c r="AC1176" s="135"/>
      <c r="AD1176" s="135"/>
      <c r="AE1176" s="135"/>
      <c r="AF1176" s="135"/>
      <c r="AG1176" s="135"/>
      <c r="AH1176" s="135"/>
      <c r="AI1176" s="135"/>
      <c r="AJ1176" s="135"/>
      <c r="AK1176" s="135"/>
      <c r="AL1176" s="135"/>
      <c r="AM1176" s="135"/>
      <c r="AN1176" s="135"/>
      <c r="AO1176" s="135"/>
      <c r="AP1176" s="135"/>
      <c r="AQ1176" s="135"/>
      <c r="AR1176" s="135"/>
      <c r="AS1176" s="135"/>
      <c r="AT1176" s="135"/>
      <c r="AU1176" s="135"/>
      <c r="AV1176" s="135"/>
      <c r="AW1176" s="135"/>
      <c r="AX1176" s="135"/>
      <c r="AY1176" s="135"/>
      <c r="AZ1176" s="135"/>
      <c r="BA1176" s="135"/>
      <c r="BB1176" s="135"/>
      <c r="BC1176" s="135"/>
      <c r="BD1176" s="135"/>
      <c r="BE1176" s="135"/>
      <c r="BF1176" s="135"/>
      <c r="BG1176" s="135"/>
      <c r="BH1176" s="135"/>
      <c r="BI1176" s="135"/>
      <c r="BJ1176" s="135"/>
      <c r="BK1176" s="135"/>
      <c r="BL1176" s="135"/>
    </row>
    <row r="1177" spans="9:64" ht="15.75">
      <c r="I1177" s="135"/>
      <c r="J1177" s="135"/>
      <c r="K1177" s="135"/>
      <c r="L1177" s="135"/>
      <c r="M1177" s="135"/>
      <c r="N1177" s="135"/>
      <c r="O1177" s="135"/>
      <c r="P1177" s="135"/>
      <c r="Q1177" s="135"/>
      <c r="R1177" s="135"/>
      <c r="S1177" s="135"/>
      <c r="T1177" s="135"/>
      <c r="U1177" s="135"/>
      <c r="V1177" s="135"/>
      <c r="W1177" s="135"/>
      <c r="X1177" s="135"/>
      <c r="Y1177" s="135"/>
      <c r="Z1177" s="135"/>
      <c r="AA1177" s="135"/>
      <c r="AB1177" s="135"/>
      <c r="AC1177" s="135"/>
      <c r="AD1177" s="135"/>
      <c r="AE1177" s="135"/>
      <c r="AF1177" s="135"/>
      <c r="AG1177" s="135"/>
      <c r="AH1177" s="135"/>
      <c r="AI1177" s="135"/>
      <c r="AJ1177" s="135"/>
      <c r="AK1177" s="135"/>
      <c r="AL1177" s="135"/>
      <c r="AM1177" s="135"/>
      <c r="AN1177" s="135"/>
      <c r="AO1177" s="135"/>
      <c r="AP1177" s="135"/>
      <c r="AQ1177" s="135"/>
      <c r="AR1177" s="135"/>
      <c r="AS1177" s="135"/>
      <c r="AT1177" s="135"/>
      <c r="AU1177" s="135"/>
      <c r="AV1177" s="135"/>
      <c r="AW1177" s="135"/>
      <c r="AX1177" s="135"/>
      <c r="AY1177" s="135"/>
      <c r="AZ1177" s="135"/>
      <c r="BA1177" s="135"/>
      <c r="BB1177" s="135"/>
      <c r="BC1177" s="135"/>
      <c r="BD1177" s="135"/>
      <c r="BE1177" s="135"/>
      <c r="BF1177" s="135"/>
      <c r="BG1177" s="135"/>
      <c r="BH1177" s="135"/>
      <c r="BI1177" s="135"/>
      <c r="BJ1177" s="135"/>
      <c r="BK1177" s="135"/>
      <c r="BL1177" s="135"/>
    </row>
    <row r="1178" spans="9:64" ht="15.75">
      <c r="I1178" s="135"/>
      <c r="J1178" s="135"/>
      <c r="K1178" s="135"/>
      <c r="L1178" s="135"/>
      <c r="M1178" s="135"/>
      <c r="N1178" s="135"/>
      <c r="O1178" s="135"/>
      <c r="P1178" s="135"/>
      <c r="Q1178" s="135"/>
      <c r="R1178" s="135"/>
      <c r="S1178" s="135"/>
      <c r="T1178" s="135"/>
      <c r="U1178" s="135"/>
      <c r="V1178" s="135"/>
      <c r="W1178" s="135"/>
      <c r="X1178" s="135"/>
      <c r="Y1178" s="135"/>
      <c r="Z1178" s="135"/>
      <c r="AA1178" s="135"/>
      <c r="AB1178" s="135"/>
      <c r="AC1178" s="135"/>
      <c r="AD1178" s="135"/>
      <c r="AE1178" s="135"/>
      <c r="AF1178" s="135"/>
      <c r="AG1178" s="135"/>
      <c r="AH1178" s="135"/>
      <c r="AI1178" s="135"/>
      <c r="AJ1178" s="135"/>
      <c r="AK1178" s="135"/>
      <c r="AL1178" s="135"/>
      <c r="AM1178" s="135"/>
      <c r="AN1178" s="135"/>
      <c r="AO1178" s="135"/>
      <c r="AP1178" s="135"/>
      <c r="AQ1178" s="135"/>
      <c r="AR1178" s="135"/>
      <c r="AS1178" s="135"/>
      <c r="AT1178" s="135"/>
      <c r="AU1178" s="135"/>
      <c r="AV1178" s="135"/>
      <c r="AW1178" s="135"/>
      <c r="AX1178" s="135"/>
      <c r="AY1178" s="135"/>
      <c r="AZ1178" s="135"/>
      <c r="BA1178" s="135"/>
      <c r="BB1178" s="135"/>
      <c r="BC1178" s="135"/>
      <c r="BD1178" s="135"/>
      <c r="BE1178" s="135"/>
      <c r="BF1178" s="135"/>
      <c r="BG1178" s="135"/>
      <c r="BH1178" s="135"/>
      <c r="BI1178" s="135"/>
      <c r="BJ1178" s="135"/>
      <c r="BK1178" s="135"/>
      <c r="BL1178" s="135"/>
    </row>
    <row r="1179" spans="9:64" ht="15.75">
      <c r="I1179" s="135"/>
      <c r="J1179" s="135"/>
      <c r="K1179" s="135"/>
      <c r="L1179" s="135"/>
      <c r="M1179" s="135"/>
      <c r="N1179" s="135"/>
      <c r="O1179" s="135"/>
      <c r="P1179" s="135"/>
      <c r="Q1179" s="135"/>
      <c r="R1179" s="135"/>
      <c r="S1179" s="135"/>
      <c r="T1179" s="135"/>
      <c r="U1179" s="135"/>
      <c r="V1179" s="135"/>
      <c r="W1179" s="135"/>
      <c r="X1179" s="135"/>
      <c r="Y1179" s="135"/>
      <c r="Z1179" s="135"/>
      <c r="AA1179" s="135"/>
      <c r="AB1179" s="135"/>
      <c r="AC1179" s="135"/>
      <c r="AD1179" s="135"/>
      <c r="AE1179" s="135"/>
      <c r="AF1179" s="135"/>
      <c r="AG1179" s="135"/>
      <c r="AH1179" s="135"/>
      <c r="AI1179" s="135"/>
      <c r="AJ1179" s="135"/>
      <c r="AK1179" s="135"/>
      <c r="AL1179" s="135"/>
      <c r="AM1179" s="135"/>
      <c r="AN1179" s="135"/>
      <c r="AO1179" s="135"/>
      <c r="AP1179" s="135"/>
      <c r="AQ1179" s="135"/>
      <c r="AR1179" s="135"/>
      <c r="AS1179" s="135"/>
      <c r="AT1179" s="135"/>
      <c r="AU1179" s="135"/>
      <c r="AV1179" s="135"/>
      <c r="AW1179" s="135"/>
      <c r="AX1179" s="135"/>
      <c r="AY1179" s="135"/>
      <c r="AZ1179" s="135"/>
      <c r="BA1179" s="135"/>
      <c r="BB1179" s="135"/>
      <c r="BC1179" s="135"/>
      <c r="BD1179" s="135"/>
      <c r="BE1179" s="135"/>
      <c r="BF1179" s="135"/>
      <c r="BG1179" s="135"/>
      <c r="BH1179" s="135"/>
      <c r="BI1179" s="135"/>
      <c r="BJ1179" s="135"/>
      <c r="BK1179" s="135"/>
      <c r="BL1179" s="135"/>
    </row>
    <row r="1180" spans="9:64" ht="15.75">
      <c r="I1180" s="135"/>
      <c r="J1180" s="135"/>
      <c r="K1180" s="135"/>
      <c r="L1180" s="135"/>
      <c r="M1180" s="135"/>
      <c r="N1180" s="135"/>
      <c r="O1180" s="135"/>
      <c r="P1180" s="135"/>
      <c r="Q1180" s="135"/>
      <c r="R1180" s="135"/>
      <c r="S1180" s="135"/>
      <c r="T1180" s="135"/>
      <c r="U1180" s="135"/>
      <c r="V1180" s="135"/>
      <c r="W1180" s="135"/>
      <c r="X1180" s="135"/>
      <c r="Y1180" s="135"/>
      <c r="Z1180" s="135"/>
      <c r="AA1180" s="135"/>
      <c r="AB1180" s="135"/>
      <c r="AC1180" s="135"/>
      <c r="AD1180" s="135"/>
      <c r="AE1180" s="135"/>
      <c r="AF1180" s="135"/>
      <c r="AG1180" s="135"/>
      <c r="AH1180" s="135"/>
      <c r="AI1180" s="135"/>
      <c r="AJ1180" s="135"/>
      <c r="AK1180" s="135"/>
      <c r="AL1180" s="135"/>
      <c r="AM1180" s="135"/>
      <c r="AN1180" s="135"/>
      <c r="AO1180" s="135"/>
      <c r="AP1180" s="135"/>
      <c r="AQ1180" s="135"/>
      <c r="AR1180" s="135"/>
      <c r="AS1180" s="135"/>
      <c r="AT1180" s="135"/>
      <c r="AU1180" s="135"/>
      <c r="AV1180" s="135"/>
      <c r="AW1180" s="135"/>
      <c r="AX1180" s="135"/>
      <c r="AY1180" s="135"/>
      <c r="AZ1180" s="135"/>
      <c r="BA1180" s="135"/>
      <c r="BB1180" s="135"/>
      <c r="BC1180" s="135"/>
      <c r="BD1180" s="135"/>
      <c r="BE1180" s="135"/>
      <c r="BF1180" s="135"/>
      <c r="BG1180" s="135"/>
      <c r="BH1180" s="135"/>
      <c r="BI1180" s="135"/>
      <c r="BJ1180" s="135"/>
      <c r="BK1180" s="135"/>
      <c r="BL1180" s="135"/>
    </row>
    <row r="1181" spans="9:64" ht="15.75">
      <c r="I1181" s="135"/>
      <c r="J1181" s="135"/>
      <c r="K1181" s="135"/>
      <c r="L1181" s="135"/>
      <c r="M1181" s="135"/>
      <c r="N1181" s="135"/>
      <c r="O1181" s="135"/>
      <c r="P1181" s="135"/>
      <c r="Q1181" s="135"/>
      <c r="R1181" s="135"/>
      <c r="S1181" s="135"/>
      <c r="T1181" s="135"/>
      <c r="U1181" s="135"/>
      <c r="V1181" s="135"/>
      <c r="W1181" s="135"/>
      <c r="X1181" s="135"/>
      <c r="Y1181" s="135"/>
      <c r="Z1181" s="135"/>
      <c r="AA1181" s="135"/>
      <c r="AB1181" s="135"/>
      <c r="AC1181" s="135"/>
      <c r="AD1181" s="135"/>
      <c r="AE1181" s="135"/>
      <c r="AF1181" s="135"/>
      <c r="AG1181" s="135"/>
      <c r="AH1181" s="135"/>
      <c r="AI1181" s="135"/>
      <c r="AJ1181" s="135"/>
      <c r="AK1181" s="135"/>
      <c r="AL1181" s="135"/>
      <c r="AM1181" s="135"/>
      <c r="AN1181" s="135"/>
      <c r="AO1181" s="135"/>
      <c r="AP1181" s="135"/>
      <c r="AQ1181" s="135"/>
      <c r="AR1181" s="135"/>
      <c r="AS1181" s="135"/>
      <c r="AT1181" s="135"/>
      <c r="AU1181" s="135"/>
      <c r="AV1181" s="135"/>
      <c r="AW1181" s="135"/>
      <c r="AX1181" s="135"/>
      <c r="AY1181" s="135"/>
      <c r="AZ1181" s="135"/>
      <c r="BA1181" s="135"/>
      <c r="BB1181" s="135"/>
      <c r="BC1181" s="135"/>
      <c r="BD1181" s="135"/>
      <c r="BE1181" s="135"/>
      <c r="BF1181" s="135"/>
      <c r="BG1181" s="135"/>
      <c r="BH1181" s="135"/>
      <c r="BI1181" s="135"/>
      <c r="BJ1181" s="135"/>
      <c r="BK1181" s="135"/>
      <c r="BL1181" s="135"/>
    </row>
    <row r="1182" spans="9:64" ht="15.75">
      <c r="I1182" s="135"/>
      <c r="J1182" s="135"/>
      <c r="K1182" s="135"/>
      <c r="L1182" s="135"/>
      <c r="M1182" s="135"/>
      <c r="N1182" s="135"/>
      <c r="O1182" s="135"/>
      <c r="P1182" s="135"/>
      <c r="Q1182" s="135"/>
      <c r="R1182" s="135"/>
      <c r="S1182" s="135"/>
      <c r="T1182" s="135"/>
      <c r="U1182" s="135"/>
      <c r="V1182" s="135"/>
      <c r="W1182" s="135"/>
      <c r="X1182" s="135"/>
      <c r="Y1182" s="135"/>
      <c r="Z1182" s="135"/>
      <c r="AA1182" s="135"/>
      <c r="AB1182" s="135"/>
      <c r="AC1182" s="135"/>
      <c r="AD1182" s="135"/>
      <c r="AE1182" s="135"/>
      <c r="AF1182" s="135"/>
      <c r="AG1182" s="135"/>
      <c r="AH1182" s="135"/>
      <c r="AI1182" s="135"/>
      <c r="AJ1182" s="135"/>
      <c r="AK1182" s="135"/>
      <c r="AL1182" s="135"/>
      <c r="AM1182" s="135"/>
      <c r="AN1182" s="135"/>
      <c r="AO1182" s="135"/>
      <c r="AP1182" s="135"/>
      <c r="AQ1182" s="135"/>
      <c r="AR1182" s="135"/>
      <c r="AS1182" s="135"/>
      <c r="AT1182" s="135"/>
      <c r="AU1182" s="135"/>
      <c r="AV1182" s="135"/>
      <c r="AW1182" s="135"/>
      <c r="AX1182" s="135"/>
      <c r="AY1182" s="135"/>
      <c r="AZ1182" s="135"/>
      <c r="BA1182" s="135"/>
      <c r="BB1182" s="135"/>
      <c r="BC1182" s="135"/>
      <c r="BD1182" s="135"/>
      <c r="BE1182" s="135"/>
      <c r="BF1182" s="135"/>
      <c r="BG1182" s="135"/>
      <c r="BH1182" s="135"/>
      <c r="BI1182" s="135"/>
      <c r="BJ1182" s="135"/>
      <c r="BK1182" s="135"/>
      <c r="BL1182" s="135"/>
    </row>
    <row r="1183" spans="9:64" ht="15.75">
      <c r="I1183" s="135"/>
      <c r="J1183" s="135"/>
      <c r="K1183" s="135"/>
      <c r="L1183" s="135"/>
      <c r="M1183" s="135"/>
      <c r="N1183" s="135"/>
      <c r="O1183" s="135"/>
      <c r="P1183" s="135"/>
      <c r="Q1183" s="135"/>
      <c r="R1183" s="135"/>
      <c r="S1183" s="135"/>
      <c r="T1183" s="135"/>
      <c r="U1183" s="135"/>
      <c r="V1183" s="135"/>
      <c r="W1183" s="135"/>
      <c r="X1183" s="135"/>
      <c r="Y1183" s="135"/>
      <c r="Z1183" s="135"/>
      <c r="AA1183" s="135"/>
      <c r="AB1183" s="135"/>
      <c r="AC1183" s="135"/>
      <c r="AD1183" s="135"/>
      <c r="AE1183" s="135"/>
      <c r="AF1183" s="135"/>
      <c r="AG1183" s="135"/>
      <c r="AH1183" s="135"/>
      <c r="AI1183" s="135"/>
      <c r="AJ1183" s="135"/>
      <c r="AK1183" s="135"/>
      <c r="AL1183" s="135"/>
      <c r="AM1183" s="135"/>
      <c r="AN1183" s="135"/>
      <c r="AO1183" s="135"/>
      <c r="AP1183" s="135"/>
      <c r="AQ1183" s="135"/>
      <c r="AR1183" s="135"/>
      <c r="AS1183" s="135"/>
      <c r="AT1183" s="135"/>
      <c r="AU1183" s="135"/>
      <c r="AV1183" s="135"/>
      <c r="AW1183" s="135"/>
      <c r="AX1183" s="135"/>
      <c r="AY1183" s="135"/>
      <c r="AZ1183" s="135"/>
      <c r="BA1183" s="135"/>
      <c r="BB1183" s="135"/>
      <c r="BC1183" s="135"/>
      <c r="BD1183" s="135"/>
      <c r="BE1183" s="135"/>
      <c r="BF1183" s="135"/>
      <c r="BG1183" s="135"/>
      <c r="BH1183" s="135"/>
      <c r="BI1183" s="135"/>
      <c r="BJ1183" s="135"/>
      <c r="BK1183" s="135"/>
      <c r="BL1183" s="135"/>
    </row>
    <row r="1184" spans="9:64" ht="15.75">
      <c r="I1184" s="135"/>
      <c r="J1184" s="135"/>
      <c r="K1184" s="135"/>
      <c r="L1184" s="135"/>
      <c r="M1184" s="135"/>
      <c r="N1184" s="135"/>
      <c r="O1184" s="135"/>
      <c r="P1184" s="135"/>
      <c r="Q1184" s="135"/>
      <c r="R1184" s="135"/>
      <c r="S1184" s="135"/>
      <c r="T1184" s="135"/>
      <c r="U1184" s="135"/>
      <c r="V1184" s="135"/>
      <c r="W1184" s="135"/>
      <c r="X1184" s="135"/>
      <c r="Y1184" s="135"/>
      <c r="Z1184" s="135"/>
      <c r="AA1184" s="135"/>
      <c r="AB1184" s="135"/>
      <c r="AC1184" s="135"/>
      <c r="AD1184" s="135"/>
      <c r="AE1184" s="135"/>
      <c r="AF1184" s="135"/>
      <c r="AG1184" s="135"/>
      <c r="AH1184" s="135"/>
      <c r="AI1184" s="135"/>
      <c r="AJ1184" s="135"/>
      <c r="AK1184" s="135"/>
      <c r="AL1184" s="135"/>
      <c r="AM1184" s="135"/>
      <c r="AN1184" s="135"/>
      <c r="AO1184" s="135"/>
      <c r="AP1184" s="135"/>
      <c r="AQ1184" s="135"/>
      <c r="AR1184" s="135"/>
      <c r="AS1184" s="135"/>
      <c r="AT1184" s="135"/>
      <c r="AU1184" s="135"/>
      <c r="AV1184" s="135"/>
      <c r="AW1184" s="135"/>
      <c r="AX1184" s="135"/>
      <c r="AY1184" s="135"/>
      <c r="AZ1184" s="135"/>
      <c r="BA1184" s="135"/>
      <c r="BB1184" s="135"/>
      <c r="BC1184" s="135"/>
      <c r="BD1184" s="135"/>
      <c r="BE1184" s="135"/>
      <c r="BF1184" s="135"/>
      <c r="BG1184" s="135"/>
      <c r="BH1184" s="135"/>
      <c r="BI1184" s="135"/>
      <c r="BJ1184" s="135"/>
      <c r="BK1184" s="135"/>
      <c r="BL1184" s="135"/>
    </row>
    <row r="1185" spans="9:64" ht="15.75">
      <c r="I1185" s="135"/>
      <c r="J1185" s="135"/>
      <c r="K1185" s="135"/>
      <c r="L1185" s="135"/>
      <c r="M1185" s="135"/>
      <c r="N1185" s="135"/>
      <c r="O1185" s="135"/>
      <c r="P1185" s="135"/>
      <c r="Q1185" s="135"/>
      <c r="R1185" s="135"/>
      <c r="S1185" s="135"/>
      <c r="T1185" s="135"/>
      <c r="U1185" s="135"/>
      <c r="V1185" s="135"/>
      <c r="W1185" s="135"/>
      <c r="X1185" s="135"/>
      <c r="Y1185" s="135"/>
      <c r="Z1185" s="135"/>
      <c r="AA1185" s="135"/>
      <c r="AB1185" s="135"/>
      <c r="AC1185" s="135"/>
      <c r="AD1185" s="135"/>
      <c r="AE1185" s="135"/>
      <c r="AF1185" s="135"/>
      <c r="AG1185" s="135"/>
      <c r="AH1185" s="135"/>
      <c r="AI1185" s="135"/>
      <c r="AJ1185" s="135"/>
      <c r="AK1185" s="135"/>
      <c r="AL1185" s="135"/>
      <c r="AM1185" s="135"/>
      <c r="AN1185" s="135"/>
      <c r="AO1185" s="135"/>
      <c r="AP1185" s="135"/>
      <c r="AQ1185" s="135"/>
      <c r="AR1185" s="135"/>
      <c r="AS1185" s="135"/>
      <c r="AT1185" s="135"/>
      <c r="AU1185" s="135"/>
      <c r="AV1185" s="135"/>
      <c r="AW1185" s="135"/>
      <c r="AX1185" s="135"/>
      <c r="AY1185" s="135"/>
      <c r="AZ1185" s="135"/>
      <c r="BA1185" s="135"/>
      <c r="BB1185" s="135"/>
      <c r="BC1185" s="135"/>
      <c r="BD1185" s="135"/>
      <c r="BE1185" s="135"/>
      <c r="BF1185" s="135"/>
      <c r="BG1185" s="135"/>
      <c r="BH1185" s="135"/>
      <c r="BI1185" s="135"/>
      <c r="BJ1185" s="135"/>
      <c r="BK1185" s="135"/>
      <c r="BL1185" s="135"/>
    </row>
    <row r="1186" spans="9:64" ht="15.75">
      <c r="I1186" s="135"/>
      <c r="J1186" s="135"/>
      <c r="K1186" s="135"/>
      <c r="L1186" s="135"/>
      <c r="M1186" s="135"/>
      <c r="N1186" s="135"/>
      <c r="O1186" s="135"/>
      <c r="P1186" s="135"/>
      <c r="Q1186" s="135"/>
      <c r="R1186" s="135"/>
      <c r="S1186" s="135"/>
      <c r="T1186" s="135"/>
      <c r="U1186" s="135"/>
      <c r="V1186" s="135"/>
      <c r="W1186" s="135"/>
      <c r="X1186" s="135"/>
      <c r="Y1186" s="135"/>
      <c r="Z1186" s="135"/>
      <c r="AA1186" s="135"/>
      <c r="AB1186" s="135"/>
      <c r="AC1186" s="135"/>
      <c r="AD1186" s="135"/>
      <c r="AE1186" s="135"/>
      <c r="AF1186" s="135"/>
      <c r="AG1186" s="135"/>
      <c r="AH1186" s="135"/>
      <c r="AI1186" s="135"/>
      <c r="AJ1186" s="135"/>
      <c r="AK1186" s="135"/>
      <c r="AL1186" s="135"/>
      <c r="AM1186" s="135"/>
      <c r="AN1186" s="135"/>
      <c r="AO1186" s="135"/>
      <c r="AP1186" s="135"/>
      <c r="AQ1186" s="135"/>
      <c r="AR1186" s="135"/>
      <c r="AS1186" s="135"/>
      <c r="AT1186" s="135"/>
      <c r="AU1186" s="135"/>
      <c r="AV1186" s="135"/>
      <c r="AW1186" s="135"/>
      <c r="AX1186" s="135"/>
      <c r="AY1186" s="135"/>
      <c r="AZ1186" s="135"/>
      <c r="BA1186" s="135"/>
      <c r="BB1186" s="135"/>
      <c r="BC1186" s="135"/>
      <c r="BD1186" s="135"/>
      <c r="BE1186" s="135"/>
      <c r="BF1186" s="135"/>
      <c r="BG1186" s="135"/>
      <c r="BH1186" s="135"/>
      <c r="BI1186" s="135"/>
      <c r="BJ1186" s="135"/>
      <c r="BK1186" s="135"/>
      <c r="BL1186" s="135"/>
    </row>
    <row r="1187" spans="9:64" ht="15.75">
      <c r="I1187" s="135"/>
      <c r="J1187" s="135"/>
      <c r="K1187" s="135"/>
      <c r="L1187" s="135"/>
      <c r="M1187" s="135"/>
      <c r="N1187" s="135"/>
      <c r="O1187" s="135"/>
      <c r="P1187" s="135"/>
      <c r="Q1187" s="135"/>
      <c r="R1187" s="135"/>
      <c r="S1187" s="135"/>
      <c r="T1187" s="135"/>
      <c r="U1187" s="135"/>
      <c r="V1187" s="135"/>
      <c r="W1187" s="135"/>
      <c r="X1187" s="135"/>
      <c r="Y1187" s="135"/>
      <c r="Z1187" s="135"/>
      <c r="AA1187" s="135"/>
      <c r="AB1187" s="135"/>
      <c r="AC1187" s="135"/>
      <c r="AD1187" s="135"/>
      <c r="AE1187" s="135"/>
      <c r="AF1187" s="135"/>
      <c r="AG1187" s="135"/>
      <c r="AH1187" s="135"/>
      <c r="AI1187" s="135"/>
      <c r="AJ1187" s="135"/>
      <c r="AK1187" s="135"/>
      <c r="AL1187" s="135"/>
      <c r="AM1187" s="135"/>
      <c r="AN1187" s="135"/>
      <c r="AO1187" s="135"/>
      <c r="AP1187" s="135"/>
      <c r="AQ1187" s="135"/>
      <c r="AR1187" s="135"/>
      <c r="AS1187" s="135"/>
      <c r="AT1187" s="135"/>
      <c r="AU1187" s="135"/>
      <c r="AV1187" s="135"/>
      <c r="AW1187" s="135"/>
      <c r="AX1187" s="135"/>
      <c r="AY1187" s="135"/>
      <c r="AZ1187" s="135"/>
      <c r="BA1187" s="135"/>
      <c r="BB1187" s="135"/>
      <c r="BC1187" s="135"/>
      <c r="BD1187" s="135"/>
      <c r="BE1187" s="135"/>
      <c r="BF1187" s="135"/>
      <c r="BG1187" s="135"/>
      <c r="BH1187" s="135"/>
      <c r="BI1187" s="135"/>
      <c r="BJ1187" s="135"/>
      <c r="BK1187" s="135"/>
      <c r="BL1187" s="135"/>
    </row>
  </sheetData>
  <mergeCells count="44">
    <mergeCell ref="AX1171:BB1171"/>
    <mergeCell ref="C1155:BB1155"/>
    <mergeCell ref="C1162:BB1162"/>
    <mergeCell ref="AX1164:BB1164"/>
    <mergeCell ref="AX1165:BB1165"/>
    <mergeCell ref="C1146:AZ1146"/>
    <mergeCell ref="C1151:BB1151"/>
    <mergeCell ref="D1153:BB1153"/>
    <mergeCell ref="D1154:BB1154"/>
    <mergeCell ref="BK8:BL8"/>
    <mergeCell ref="BM8:BM9"/>
    <mergeCell ref="BN8:BN9"/>
    <mergeCell ref="BS8:BS9"/>
    <mergeCell ref="BC8:BD8"/>
    <mergeCell ref="BE8:BF8"/>
    <mergeCell ref="BG8:BH8"/>
    <mergeCell ref="BI8:BJ8"/>
    <mergeCell ref="AX8:AX9"/>
    <mergeCell ref="AY8:AY9"/>
    <mergeCell ref="AZ8:AZ9"/>
    <mergeCell ref="BA8:BB8"/>
    <mergeCell ref="AQ8:AQ9"/>
    <mergeCell ref="AU8:AU9"/>
    <mergeCell ref="AV8:AV9"/>
    <mergeCell ref="AW8:AW9"/>
    <mergeCell ref="I8:I9"/>
    <mergeCell ref="AH8:AJ8"/>
    <mergeCell ref="AK8:AM8"/>
    <mergeCell ref="AP8:AP9"/>
    <mergeCell ref="C3:E3"/>
    <mergeCell ref="C5:AZ5"/>
    <mergeCell ref="A8:A9"/>
    <mergeCell ref="B8:B9"/>
    <mergeCell ref="C8:C9"/>
    <mergeCell ref="D8:D9"/>
    <mergeCell ref="E8:E9"/>
    <mergeCell ref="F8:F9"/>
    <mergeCell ref="G8:G9"/>
    <mergeCell ref="H8:H9"/>
    <mergeCell ref="C1:E1"/>
    <mergeCell ref="AV1:AZ1"/>
    <mergeCell ref="BC1:BL1"/>
    <mergeCell ref="C2:E2"/>
    <mergeCell ref="AV2:AZ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PDT</cp:lastModifiedBy>
  <dcterms:created xsi:type="dcterms:W3CDTF">1996-10-14T23:33:28Z</dcterms:created>
  <dcterms:modified xsi:type="dcterms:W3CDTF">2013-09-18T02:45:48Z</dcterms:modified>
  <cp:category/>
  <cp:version/>
  <cp:contentType/>
  <cp:contentStatus/>
</cp:coreProperties>
</file>